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omments1.xml" ContentType="application/vnd.openxmlformats-officedocument.spreadsheetml.comments+xml"/>
  <Override PartName="/xl/customProperty35.bin" ContentType="application/vnd.openxmlformats-officedocument.spreadsheetml.customProperty"/>
  <Override PartName="/xl/comments2.xml" ContentType="application/vnd.openxmlformats-officedocument.spreadsheetml.comments+xml"/>
  <Override PartName="/xl/customProperty36.bin" ContentType="application/vnd.openxmlformats-officedocument.spreadsheetml.customProperty"/>
  <Override PartName="/xl/comments3.xml" ContentType="application/vnd.openxmlformats-officedocument.spreadsheetml.comments+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omments4.xml" ContentType="application/vnd.openxmlformats-officedocument.spreadsheetml.comments+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userName="Rory Worrall" reservationPassword="BDCA"/>
  <workbookPr defaultThemeVersion="124226"/>
  <bookViews>
    <workbookView xWindow="0" yWindow="7455" windowWidth="28815" windowHeight="726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Losses new current" sheetId="34" state="hidden" r:id="rId18"/>
    <sheet name="Losses new" sheetId="29" state="hidden" r:id="rId19"/>
    <sheet name="Losses orginal" sheetId="33" state="hidden" r:id="rId20"/>
    <sheet name="Balance Sheets" sheetId="1" r:id="rId21"/>
    <sheet name="Investmts" sheetId="39" r:id="rId22"/>
    <sheet name="Losses old" sheetId="36" state="hidden" r:id="rId23"/>
    <sheet name="Losses" sheetId="71" r:id="rId24"/>
    <sheet name="Losses (cont.)" sheetId="76" r:id="rId25"/>
    <sheet name="Peak exposure" sheetId="50" r:id="rId26"/>
    <sheet name="EPS" sheetId="61" r:id="rId27"/>
    <sheet name="FCBVPS" sheetId="85" r:id="rId28"/>
    <sheet name="FCBVPS (Tan)" sheetId="79" state="hidden" r:id="rId29"/>
    <sheet name="FDBVPS (Tan)" sheetId="80" state="hidden" r:id="rId30"/>
    <sheet name="Cathedral IS" sheetId="74" r:id="rId31"/>
    <sheet name="Cathedral UW results" sheetId="75" state="hidden" r:id="rId32"/>
  </sheets>
  <definedNames>
    <definedName name="OLE_LINK1" localSheetId="2">'Forward looking statements'!#REF!</definedName>
    <definedName name="_xlnm.Print_Area" localSheetId="14">Aviation!$B$1:$S$33</definedName>
    <definedName name="_xlnm.Print_Area" localSheetId="20">'Balance Sheets'!$B$1:$P$56</definedName>
    <definedName name="_xlnm.Print_Area" localSheetId="4">'Basis of presentation'!$A$1:$A$22</definedName>
    <definedName name="_xlnm.Print_Area" localSheetId="30">'Cathedral IS'!$B$1:$S$49</definedName>
    <definedName name="_xlnm.Print_Area" localSheetId="31">'Cathedral UW results'!$A$1:$R$45</definedName>
    <definedName name="_xlnm.Print_Area" localSheetId="6">'Compound growth graph '!$B$1:$S$51</definedName>
    <definedName name="_xlnm.Print_Area" localSheetId="16">'Cont third party'!$B$1:$S$23</definedName>
    <definedName name="_xlnm.Print_Area" localSheetId="3">Contents!$A$1:$C$44</definedName>
    <definedName name="_xlnm.Print_Area" localSheetId="12">Energy!$B$1:$S$33</definedName>
    <definedName name="_xlnm.Print_Area" localSheetId="26">EPS!$B$1:$J$26</definedName>
    <definedName name="_xlnm.Print_Area" localSheetId="27">FCBVPS!$B$1:$P$43</definedName>
    <definedName name="_xlnm.Print_Area" localSheetId="28">'FCBVPS (Tan)'!$B$1:$H$37</definedName>
    <definedName name="_xlnm.Print_Area" localSheetId="29">'FDBVPS (Tan)'!$B$1:$H$42</definedName>
    <definedName name="_xlnm.Print_Area" localSheetId="5">'Fin. Hlights'!$B$1:$N$52</definedName>
    <definedName name="_xlnm.Print_Area" localSheetId="2">'Forward looking statements'!$A$1:$N$27</definedName>
    <definedName name="_xlnm.Print_Area" localSheetId="0">'Front page'!$A$1:$J$31</definedName>
    <definedName name="_xlnm.Print_Area" localSheetId="1">'Front page '!$A$1:$P$40</definedName>
    <definedName name="_xlnm.Print_Area" localSheetId="7">'Income statements'!$B$1:$S$60</definedName>
    <definedName name="_xlnm.Print_Area" localSheetId="21">Investmts!$B$1:$U$53</definedName>
    <definedName name="_xlnm.Print_Area" localSheetId="15">Lloyds!$B$1:$S$33</definedName>
    <definedName name="_xlnm.Print_Area" localSheetId="23">Losses!$A$1:$G$52</definedName>
    <definedName name="_xlnm.Print_Area" localSheetId="24">'Losses (cont.)'!$A$1:$G$51</definedName>
    <definedName name="_xlnm.Print_Area" localSheetId="18">'Losses new'!$A$1:$V$43</definedName>
    <definedName name="_xlnm.Print_Area" localSheetId="17">'Losses new current'!$A$1:$AI$47</definedName>
    <definedName name="_xlnm.Print_Area" localSheetId="22">'Losses old'!$A$1:$V$47</definedName>
    <definedName name="_xlnm.Print_Area" localSheetId="19">'Losses orginal'!$A$1:$P$44</definedName>
    <definedName name="_xlnm.Print_Area" localSheetId="13">Marine!$B$1:$S$33</definedName>
    <definedName name="_xlnm.Print_Area" localSheetId="25">'Peak exposure'!$B$1:$M$32</definedName>
    <definedName name="_xlnm.Print_Area" localSheetId="8">'Prem LOB QTR'!$A$1:$R$44</definedName>
    <definedName name="_xlnm.Print_Area" localSheetId="9">'Prem Mng QTR'!$A$1:$R$26</definedName>
    <definedName name="_xlnm.Print_Area" localSheetId="11">Property!$B$1:$S$33</definedName>
    <definedName name="_xlnm.Print_Area" localSheetId="10">'Segment UW Results'!$A$1:$R$43</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<sst xmlns="http://schemas.openxmlformats.org/spreadsheetml/2006/main" count="1520" uniqueCount="436">
  <si>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</si>
  <si>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</si>
  <si>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</si>
  <si>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</si>
  <si>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</si>
  <si>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</si>
  <si>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</si>
  <si>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</si>
  <si>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</si>
  <si>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</si>
  <si>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</si>
  <si>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</si>
  <si>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</si>
  <si>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</si>
  <si>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</si>
  <si>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</si>
  <si>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</si>
  <si>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</si>
  <si>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</si>
  <si>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</si>
  <si>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</si>
  <si>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</si>
  <si>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</si>
  <si>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</si>
  <si>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</si>
  <si>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</si>
  <si>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</si>
  <si>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</si>
  <si>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</si>
  <si>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</si>
  <si>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</si>
  <si>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</si>
  <si>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</si>
  <si>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</si>
  <si>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</si>
  <si>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</si>
  <si>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</si>
  <si>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</si>
  <si>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</si>
  <si>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</si>
  <si>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</si>
  <si>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</si>
  <si>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</si>
  <si>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</si>
  <si>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</si>
  <si>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</si>
  <si>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</si>
  <si>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</si>
  <si>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</si>
  <si>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</si>
  <si>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</si>
  <si>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</si>
  <si>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</si>
  <si>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</si>
  <si>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</si>
  <si>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</si>
  <si>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</si>
  <si>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</si>
  <si>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</si>
  <si>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</si>
  <si>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</si>
  <si>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</si>
  <si>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</si>
  <si>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</si>
  <si>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</si>
  <si>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</si>
  <si>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</si>
  <si>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</si>
  <si>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</si>
  <si>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</si>
  <si>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</si>
  <si>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</si>
  <si>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</si>
  <si>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</si>
  <si>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</si>
  <si>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</si>
  <si>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</si>
  <si>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</si>
  <si>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</si>
  <si>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</si>
  <si>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</si>
  <si>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</si>
  <si>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</si>
  <si>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</si>
  <si>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</si>
  <si>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</si>
  <si>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</si>
  <si>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</si>
  <si>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</si>
  <si>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</si>
  <si>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</si>
  <si>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</si>
  <si>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</si>
  <si>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</si>
  <si>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</si>
  <si>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</si>
  <si>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</si>
  <si>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</si>
  <si>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</si>
  <si>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</si>
  <si>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</si>
  <si>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</si>
  <si>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</si>
  <si>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</si>
  <si>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</si>
  <si>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</si>
  <si>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</si>
  <si>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</si>
  <si>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</si>
  <si>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</si>
  <si>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</si>
  <si>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</si>
  <si>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</si>
  <si>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</si>
  <si>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</si>
  <si>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</si>
  <si>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</si>
  <si>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</si>
  <si>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</si>
  <si>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</si>
  <si>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</si>
  <si>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</si>
  <si>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</si>
  <si>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</si>
  <si>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</si>
  <si>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</si>
  <si>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</si>
  <si>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</si>
  <si>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</si>
  <si>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</si>
  <si>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</si>
  <si>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</si>
  <si>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</si>
  <si>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</si>
  <si>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</si>
  <si>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</si>
  <si>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</si>
  <si>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</si>
  <si>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</si>
  <si>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</si>
  <si>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</si>
  <si>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</si>
  <si>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</si>
  <si>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</si>
  <si>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</si>
  <si>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</si>
  <si>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</si>
  <si>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</si>
  <si>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</si>
  <si>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</si>
  <si>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</si>
  <si>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</si>
  <si>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</si>
  <si>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</si>
  <si>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</si>
  <si>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</si>
  <si>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</si>
  <si>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</si>
  <si>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15.</t>
  </si>
  <si>
    <t>unvested restricted shares and restricted share units</t>
  </si>
  <si>
    <t>dilutive warrants outstanding</t>
  </si>
  <si>
    <t>dilutive options outstanding</t>
  </si>
  <si>
    <t>earnings per share</t>
  </si>
  <si>
    <t>composition of investment portfolio</t>
  </si>
  <si>
    <t xml:space="preserve"> - other receivables</t>
  </si>
  <si>
    <t>16.</t>
  </si>
  <si>
    <t>17.</t>
  </si>
  <si>
    <t>18.</t>
  </si>
  <si>
    <t>19.</t>
  </si>
  <si>
    <t>estimated</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</si>
  <si>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</si>
  <si>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</si>
  <si>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</si>
  <si>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</si>
  <si>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</si>
  <si>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</si>
  <si>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</si>
  <si>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</si>
  <si>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</si>
  <si>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</si>
  <si>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</si>
  <si>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</si>
  <si>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</si>
  <si>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</si>
  <si>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</si>
  <si>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</si>
  <si>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</si>
  <si>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</si>
  <si>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</si>
  <si>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</si>
  <si>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</si>
  <si>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</si>
  <si>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</si>
  <si>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</si>
  <si>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</si>
  <si>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</si>
  <si>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</si>
  <si>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</si>
  <si>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</si>
  <si>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</si>
  <si>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</si>
  <si>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</si>
  <si>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</si>
  <si>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</si>
  <si>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</si>
  <si>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</si>
  <si>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</si>
  <si>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</si>
  <si>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</si>
  <si>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</si>
  <si>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</si>
  <si>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r>
      <t xml:space="preserve">change in FDBVS adj for dividends </t>
    </r>
    <r>
      <rPr>
        <vertAlign val="superscript"/>
        <sz val="10"/>
        <rFont val="Arial"/>
        <family val="2"/>
      </rPr>
      <t>(2)</t>
    </r>
    <r>
      <rPr>
        <sz val="10"/>
        <rFont val="Arial"/>
        <family val="2"/>
      </rPr>
      <t xml:space="preserve"> - quarter </t>
    </r>
  </si>
  <si>
    <t>fully converted book value denominator</t>
  </si>
  <si>
    <t>Total</t>
  </si>
  <si>
    <t>growth in fully converted book value per share plus dividends since inception</t>
  </si>
  <si>
    <t>change in unearned premiums on premiums ceded</t>
  </si>
  <si>
    <t>inwards premiums receivable from insureds and cedants</t>
  </si>
  <si>
    <t xml:space="preserve"> - unearned premiums on premiums ceded</t>
  </si>
  <si>
    <t xml:space="preserve"> - losses and loss adjustment expenses</t>
  </si>
  <si>
    <t>AA-</t>
  </si>
  <si>
    <t xml:space="preserve">  non-agency commercial mortgage backed securities</t>
  </si>
  <si>
    <t xml:space="preserve">  other investments</t>
  </si>
  <si>
    <t xml:space="preserve">  managed cash</t>
  </si>
  <si>
    <t xml:space="preserve">  U.S. municipal bonds</t>
  </si>
  <si>
    <t>pacific northwest</t>
  </si>
  <si>
    <t>change in net unrealised gains / losses on investments</t>
  </si>
  <si>
    <r>
      <t xml:space="preserve">(1) </t>
    </r>
    <r>
      <rPr>
        <sz val="9"/>
        <rFont val="Arial"/>
        <family val="2"/>
      </rPr>
      <t xml:space="preserve">warrants and restricted stock contain anti-dilution provisions in regards to dividends; the exercise price of options may be adjusted for dividend payments </t>
    </r>
  </si>
  <si>
    <t>30 june 2011</t>
  </si>
  <si>
    <t>Lancashire Holdings Limited</t>
  </si>
  <si>
    <t>other</t>
  </si>
  <si>
    <t>GROSS LOSS ESTIMATES ARE NET OF REINSTATEMENT PREMIUMS AND GROSS OF OUTWARD REINSURANCE, BEFORE INCOME TAX.  NET LOSS ESTIMATES ARE NET OF REINSTATEMENT PREMIUMS AND NET OF OUTWARD REINSURANCE, BEFORE INCOME TAX.</t>
  </si>
  <si>
    <t xml:space="preserve">  supranationals</t>
  </si>
  <si>
    <t xml:space="preserve">  bank loans</t>
  </si>
  <si>
    <t>aviation satellite</t>
  </si>
  <si>
    <t xml:space="preserve">  industrials</t>
  </si>
  <si>
    <t xml:space="preserve">  utilities</t>
  </si>
  <si>
    <t>other income</t>
  </si>
  <si>
    <t xml:space="preserve"> - equity securities - available for sale</t>
  </si>
  <si>
    <t>energy liabilities</t>
  </si>
  <si>
    <t>shareholders' equity attributable to Lancashire</t>
  </si>
  <si>
    <t>net foreign exchange gains (losses)</t>
  </si>
  <si>
    <t>fully converted book value per share attributable to Lancashire</t>
  </si>
  <si>
    <t>per share data attributable to Lancashire</t>
  </si>
  <si>
    <t>basic book value per share attributable to Lancashire</t>
  </si>
  <si>
    <t>fully diluted book value per share attributable to Lancashire</t>
  </si>
  <si>
    <t>31 december 2013</t>
  </si>
  <si>
    <t>goodwill and other intangible assets</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</si>
  <si>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</si>
  <si>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</si>
  <si>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</si>
  <si>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</si>
  <si>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</si>
  <si>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</si>
  <si>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net insurance losses (recoveries)</t>
  </si>
  <si>
    <t>net underwriting income</t>
  </si>
  <si>
    <t>marine cargo</t>
  </si>
  <si>
    <t>aviation and satellite</t>
  </si>
  <si>
    <t>contingency</t>
  </si>
  <si>
    <t>to include group acq adjustments?</t>
  </si>
  <si>
    <t>property reinsurance</t>
  </si>
  <si>
    <t>Cathedral Capital Limited</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</si>
  <si>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</si>
  <si>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</si>
  <si>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</si>
  <si>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</si>
  <si>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</si>
  <si>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</si>
  <si>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</si>
  <si>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</si>
  <si>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</si>
  <si>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</si>
  <si>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</si>
  <si>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</si>
  <si>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</si>
  <si>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</si>
  <si>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</si>
  <si>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</si>
  <si>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</si>
  <si>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t>tangible book value numerator</t>
  </si>
  <si>
    <t>tangible basic book value per share attributable to Lancashire</t>
  </si>
  <si>
    <t>tangible fully converted book value per share attributable to Lancashire</t>
  </si>
  <si>
    <t>deduction for goodwill and other intangible assets</t>
  </si>
  <si>
    <t>basic and fully converted book value per share, tangible basic and tangible fully converted book value per share</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</si>
  <si>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</si>
  <si>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</si>
  <si>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</si>
  <si>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</si>
  <si>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</si>
  <si>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financials</t>
  </si>
  <si>
    <t>non gulf of mexico - US</t>
  </si>
  <si>
    <t>quarterly net return excluding the impact of internal FX hedges</t>
  </si>
  <si>
    <t>quarterly net return including the impact of internal FX hedges</t>
  </si>
  <si>
    <t>rolling 12 month net return excluding the impact of internal FX hedges</t>
  </si>
  <si>
    <t>rolling 12 month net return including the impact of internal FX hedges</t>
  </si>
  <si>
    <t>net return on total investments excluding internal FX hedges</t>
  </si>
  <si>
    <t>net return on total investments including internal FX hedges</t>
  </si>
  <si>
    <r>
      <t xml:space="preserve">change in FCBVS adj for dividends - tangible </t>
    </r>
    <r>
      <rPr>
        <vertAlign val="superscript"/>
        <sz val="10"/>
        <rFont val="Arial"/>
        <family val="2"/>
      </rPr>
      <t>(4)</t>
    </r>
  </si>
  <si>
    <t>NET LOSS RATIO - THE NET LOSS RATIO IS THE NET INSURANCE LOSSES AND LOSS ADJUSTMENT EXPENSES DIVIDED BY NET PREMIUMS EARNED.</t>
  </si>
  <si>
    <t>accident year net loss ratio</t>
  </si>
  <si>
    <t>lloyd's</t>
  </si>
  <si>
    <t>kinesis underwriting fees</t>
  </si>
  <si>
    <t>kinesis profit commission</t>
  </si>
  <si>
    <t>total kinesis</t>
  </si>
  <si>
    <t>lloyd's managing agency fees</t>
  </si>
  <si>
    <t xml:space="preserve">total lloyd's </t>
  </si>
  <si>
    <r>
      <t>(2)</t>
    </r>
    <r>
      <rPr>
        <sz val="9"/>
        <rFont val="Arial"/>
        <family val="2"/>
      </rPr>
      <t xml:space="preserve"> gross and net losses include lloyd's segment</t>
    </r>
  </si>
  <si>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</si>
  <si>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</si>
  <si>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</si>
  <si>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</si>
  <si>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</si>
  <si>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</si>
  <si>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</si>
  <si>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lloyd's consortium fees</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</si>
  <si>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</si>
  <si>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</si>
  <si>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</si>
  <si>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MANAGED CASH INCLUDES BOTH CASH MANAGED BY EXTERNAL INVESTMENT MANAGERS AND NON-OPERATING CASH MANAGED INTERNALLY.</t>
  </si>
  <si>
    <t>A+</t>
  </si>
  <si>
    <t>financing costs</t>
  </si>
  <si>
    <t>non-controlling interests</t>
  </si>
  <si>
    <t xml:space="preserve">  short-term investments</t>
  </si>
  <si>
    <t>property risk xl</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</si>
  <si>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</si>
  <si>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</si>
  <si>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</si>
  <si>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</si>
  <si>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</si>
  <si>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</si>
  <si>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</si>
  <si>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</si>
  <si>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</si>
  <si>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</si>
  <si>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</si>
  <si>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</si>
  <si>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t>investment in associate</t>
  </si>
  <si>
    <t>lloyd's profit commission 2015 year of account</t>
  </si>
  <si>
    <r>
      <t xml:space="preserve">change in prior AY </t>
    </r>
    <r>
      <rPr>
        <vertAlign val="superscript"/>
        <sz val="11"/>
        <color theme="1"/>
        <rFont val="Arial"/>
        <family val="2"/>
      </rPr>
      <t>(1)</t>
    </r>
  </si>
  <si>
    <t>NET OPERATING INCOME (LOSS) ATTRIBUTABLE TO LANCASHIRE - NET OPERATING INCOME (LOSS) EXCLUDES: REALISED GAINS AND LOSSES NET OF IMPAIRMENTS; FOREIGN EXCHANGE AND TAX .</t>
  </si>
  <si>
    <t>Lancashire Holdings Limited
table of contents</t>
  </si>
  <si>
    <t>Lancashire Holdings Limited
basis of presentation and non-GAAP financial measures</t>
  </si>
  <si>
    <t>Lancashire Holdings Limited
consolidated financial highlights</t>
  </si>
  <si>
    <t>Lancashire Holdings Limited
growth in fully converted book value per share plus dividends since inception</t>
  </si>
  <si>
    <t>Lancashire Holdings Limited
summary consolidated income statements</t>
  </si>
  <si>
    <t>Lancashire Holdings Limited
premiums by line of business</t>
  </si>
  <si>
    <t>Lancashire Holdings Limited
total premiums under management</t>
  </si>
  <si>
    <t>Lancashire Holdings Limited
summary consolidated underwriting segment results</t>
  </si>
  <si>
    <t>Lancashire Holdings Limited
property segment - underwriting statement</t>
  </si>
  <si>
    <t>Lancashire Holdings Limited
energy segment - underwriting statement</t>
  </si>
  <si>
    <t>Lancashire Holdings Limited
marine segment - underwriting statement</t>
  </si>
  <si>
    <t>Lancashire Holdings Limited
aviation segment - underwriting statement</t>
  </si>
  <si>
    <t>Lancashire Holdings Limited
lloyd's segment - underwriting statement</t>
  </si>
  <si>
    <t>Lancashire Holdings Limited
total contribution from third party capital activities</t>
  </si>
  <si>
    <t>Lancashire Holdings Limited
summary consolidated balance sheets</t>
  </si>
  <si>
    <t>Lancashire Holdings Limited
composition of investment portfolio</t>
  </si>
  <si>
    <t>Lancashire Holdings Limited
net losses and loss ratios</t>
  </si>
  <si>
    <t>Lancashire Holdings Limited
net losses and loss ratios (cont.)</t>
  </si>
  <si>
    <t>Lancashire Holdings Limited
estimated exposures to peak zone elemental losses</t>
  </si>
  <si>
    <t>Lancashire Holdings Limited
earnings per share</t>
  </si>
  <si>
    <t>Lancashire Holdings Limited
basic and fully converted book value per share</t>
  </si>
  <si>
    <t>% change</t>
  </si>
  <si>
    <t>other property</t>
  </si>
  <si>
    <t>1.8 years</t>
  </si>
  <si>
    <t>1.7 years</t>
  </si>
  <si>
    <t>net underwriting income (loss)</t>
  </si>
  <si>
    <t>1.9 years</t>
  </si>
  <si>
    <t>Cathedral Capital Limited
summary consolidated income statements</t>
  </si>
  <si>
    <t>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</si>
  <si>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</si>
  <si>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t xml:space="preserve">THE FOLLOWING INFORMATION INCLUDED IN THIS DOCUMENT HAS NOT BEEN PREPARED IN ACCORDANCE WITH THE ACCOUNTING PRINCIPLES USED BY LANCASHIRE FOR ITS AUDITED AND / OR INTERIM CONSOLIDATED FINANCIAL STATEMENTS AND INCLUDES NON IFRS/US GAAP MEASURES:  </t>
  </si>
  <si>
    <t>ADMINISTRATIVE EXPENSE RATIO - THE ADMINISTRATIVE EXPENSE RATIO IS THE GENERAL AND ADMINISTRATIVE EXPENSES ("OTHER OPERATING EXPENSES"), BUT EXCLUDING RESTRICTED STOCK EXPENSES, DIVIDED BY NET PREMIUMS EARNED.</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</si>
  <si>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</si>
  <si>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</si>
  <si>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ALL AMOUNTS, EXCLUDING SHARE DATA OR WHERE OTHERWISE STATED, ARE IN MILLIONS OF UNITED STATES DOLLARS.</t>
  </si>
  <si>
    <t xml:space="preserve">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</si>
  <si>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31 march 2017</t>
  </si>
  <si>
    <t xml:space="preserve">net insurance (recoveries) losses </t>
  </si>
  <si>
    <t>net insurance (recoveries)</t>
  </si>
  <si>
    <t>dividend per common share</t>
  </si>
  <si>
    <r>
      <t xml:space="preserve">change in FCBVS adj for dividends </t>
    </r>
    <r>
      <rPr>
        <vertAlign val="superscript"/>
        <sz val="10"/>
        <rFont val="Arial"/>
        <family val="2"/>
      </rPr>
      <t>(1)</t>
    </r>
    <r>
      <rPr>
        <sz val="10"/>
        <rFont val="Arial"/>
        <family val="2"/>
      </rPr>
      <t xml:space="preserve"> - quarter </t>
    </r>
  </si>
  <si>
    <r>
      <t xml:space="preserve">change in FCBVS adj for dividends </t>
    </r>
    <r>
      <rPr>
        <vertAlign val="superscript"/>
        <sz val="10"/>
        <rFont val="Arial"/>
        <family val="2"/>
      </rPr>
      <t>(1)</t>
    </r>
    <r>
      <rPr>
        <sz val="10"/>
        <rFont val="Arial"/>
        <family val="2"/>
      </rPr>
      <t xml:space="preserve"> - rolling 12 months</t>
    </r>
  </si>
  <si>
    <r>
      <t xml:space="preserve">change in tangible FCBVS adj for dividends </t>
    </r>
    <r>
      <rPr>
        <vertAlign val="superscript"/>
        <sz val="10"/>
        <rFont val="Arial"/>
        <family val="2"/>
      </rPr>
      <t>(1)</t>
    </r>
    <r>
      <rPr>
        <sz val="10"/>
        <rFont val="Arial"/>
        <family val="2"/>
      </rPr>
      <t xml:space="preserve"> - quarter </t>
    </r>
  </si>
  <si>
    <r>
      <t xml:space="preserve">change in tangible FCBVS adj for dividends </t>
    </r>
    <r>
      <rPr>
        <vertAlign val="superscript"/>
        <sz val="10"/>
        <rFont val="Arial"/>
        <family val="2"/>
      </rPr>
      <t>(1)</t>
    </r>
    <r>
      <rPr>
        <sz val="10"/>
        <rFont val="Arial"/>
        <family val="2"/>
      </rPr>
      <t xml:space="preserve"> - rolling 12 months</t>
    </r>
  </si>
  <si>
    <t>ACCIDENT YEAR LOSS RATIO - THE ACCIDENT YEAR LOSS RATIO IS CALCULATED USING THE ULTIMATE LIABILITY REVALUED AT THE CURRENT BALANCE SHEET DATE, DIVIDED BY NET PREMIUMS EARNED.</t>
  </si>
  <si>
    <t>FULLY CONVERTED BOOK VALUE PER SHARE ("FCBVS") ATTRIBUTABLE TO LANCASHIRE - THE CALCULATION IS BASED ON THE FOLLOWING:  THE VALUE OF SHAREHOLDERS' EQUITY ATTRIBUTABLE TO LANCASHIRE AND DILUTIVE RESTRICTED STOCK UNITS AS CALCULATED UNDER THE TREASURY METHOD; DIVIDED BY: THE SUM OF ALL SHARES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</si>
  <si>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RESTRICTED STOCK UNITS, AS CALCULATED UNDER THE TREASURY METHOD, ASSUMING ALL ARE EXERCISED. TANGIBLE FULLY CONVERTED BOOK VALUE PER SHARE ATTRIBUTABLE TO LANCASHIRE EXCLUDES INTANGIBLE ASSETS FROM CAPITAL.</t>
  </si>
  <si>
    <t>total liabilities and shareholders' equity</t>
  </si>
  <si>
    <t>30 june 2017</t>
  </si>
  <si>
    <r>
      <t xml:space="preserve">(4) </t>
    </r>
    <r>
      <rPr>
        <sz val="8"/>
        <rFont val="Arial"/>
        <family val="2"/>
      </rPr>
      <t>change in tangible fully converted book value per share adjusted for dividends ("FCBVS") excludes intangible assets from capital</t>
    </r>
  </si>
  <si>
    <t>total lloyd's</t>
  </si>
  <si>
    <t>2.0 years</t>
  </si>
  <si>
    <t>30 september 2017</t>
  </si>
  <si>
    <t>31 december 2017</t>
  </si>
  <si>
    <t>net foreign exchange (losses) gains</t>
  </si>
  <si>
    <t xml:space="preserve">profit (loss) before tax and finance costs </t>
  </si>
  <si>
    <t>tax (charge) credit</t>
  </si>
  <si>
    <t xml:space="preserve">net insurance losses (recoveries) </t>
  </si>
  <si>
    <t xml:space="preserve">underwriting income (loss) </t>
  </si>
  <si>
    <t xml:space="preserve">net underwriting income (loss) </t>
  </si>
  <si>
    <t xml:space="preserve">accumulated other comprehensive (loss) income </t>
  </si>
  <si>
    <t>net realised (losses) gains and impairments</t>
  </si>
  <si>
    <t>profit (loss) before tax</t>
  </si>
  <si>
    <t xml:space="preserve">profit (loss) after tax </t>
  </si>
  <si>
    <t xml:space="preserve">comprehensive income (loss) </t>
  </si>
  <si>
    <t>q1 - 18 vs.</t>
  </si>
  <si>
    <t>q1 - 17</t>
  </si>
  <si>
    <t>profit after tax attributable to Lancashire</t>
  </si>
  <si>
    <t>comprehensive income attributable to Lancashire</t>
  </si>
  <si>
    <t>basic earnings (loss) per share attributable to Lancashire</t>
  </si>
  <si>
    <t>diluted earnings (loss) per share attributable to Lancashire</t>
  </si>
  <si>
    <t>net other investment (losses) income</t>
  </si>
  <si>
    <t>share of (loss) profit of associate</t>
  </si>
  <si>
    <t>loss (income) attributable to non-controlling interests</t>
  </si>
  <si>
    <t>profit (loss) after tax attributable to Lancashire</t>
  </si>
  <si>
    <t>comprehensive income (loss) attributable to Lancashire</t>
  </si>
  <si>
    <t>three months ended 31 march 2017</t>
  </si>
  <si>
    <t>three months ended 31 march 2018</t>
  </si>
  <si>
    <t>31 march 2018</t>
  </si>
  <si>
    <t>net insurance (recoveries) losses</t>
  </si>
  <si>
    <r>
      <t xml:space="preserve">1 april 2018 </t>
    </r>
    <r>
      <rPr>
        <b/>
        <vertAlign val="superscript"/>
        <sz val="10"/>
        <rFont val="Arial"/>
        <family val="2"/>
      </rPr>
      <t>(2)</t>
    </r>
  </si>
  <si>
    <t>basic earnings (loss) per share:</t>
  </si>
  <si>
    <t>net operating income (loss) attributable to Lancashire</t>
  </si>
  <si>
    <t>diluted operating earnings (loss) per share attributable to Lancashire</t>
  </si>
  <si>
    <t xml:space="preserve">tax (charge) credit </t>
  </si>
  <si>
    <t>CHANGE IN FULLY CONVERTED BOOK VALUE PER SHARE ADJUSTED FOR DIVIDENDS - THE CALCULATION IS THE INTERNAL RATE OF RETURN OF THE CHANGE IN FULLY CONVERTED BOOK VALUE PER SHARE IN THE PERIOD PLUS DIVIDENDS ACCRUED.</t>
  </si>
  <si>
    <r>
      <t xml:space="preserve">net operating income attributable to Lancashire </t>
    </r>
    <r>
      <rPr>
        <vertAlign val="superscript"/>
        <sz val="10"/>
        <rFont val="Arial"/>
        <family val="2"/>
      </rPr>
      <t>(1)</t>
    </r>
  </si>
  <si>
    <r>
      <t xml:space="preserve">net operating income per share - diluted </t>
    </r>
    <r>
      <rPr>
        <vertAlign val="superscript"/>
        <sz val="10"/>
        <rFont val="Arial"/>
        <family val="2"/>
      </rPr>
      <t>(2)</t>
    </r>
  </si>
  <si>
    <r>
      <t xml:space="preserve">profit after tax per share - diluted </t>
    </r>
    <r>
      <rPr>
        <vertAlign val="superscript"/>
        <sz val="10"/>
        <rFont val="Arial"/>
        <family val="2"/>
      </rPr>
      <t>(2)</t>
    </r>
  </si>
  <si>
    <r>
      <t xml:space="preserve">(3) </t>
    </r>
    <r>
      <rPr>
        <sz val="8"/>
        <rFont val="Arial"/>
        <family val="2"/>
      </rPr>
      <t>change in fully converted book value per share adjusted for dividends ("FCBVS") is the internal rate of return of the change in fully converted book value per share in the period adjusted for dividends accrued</t>
    </r>
  </si>
  <si>
    <t xml:space="preserve"> - at fair value through profit or loss</t>
  </si>
  <si>
    <r>
      <t xml:space="preserve">compound annual change in FCBVS excluding the impact of historical warrant exercises adj for dividends </t>
    </r>
    <r>
      <rPr>
        <vertAlign val="superscript"/>
        <sz val="10"/>
        <rFont val="Arial"/>
        <family val="2"/>
      </rPr>
      <t>(1)</t>
    </r>
  </si>
  <si>
    <r>
      <t xml:space="preserve">compound annual change in FCBVS excluding the impact of historical warrant exercises adj for dividends </t>
    </r>
    <r>
      <rPr>
        <vertAlign val="superscript"/>
        <sz val="10"/>
        <rFont val="Arial"/>
        <family val="2"/>
      </rPr>
      <t>(1)</t>
    </r>
    <r>
      <rPr>
        <sz val="10"/>
        <rFont val="Arial"/>
        <family val="2"/>
      </rPr>
      <t xml:space="preserve"> - above 3 month treasury</t>
    </r>
  </si>
  <si>
    <r>
      <t xml:space="preserve">change in FCBVS excluding the impact of historical warrant exercises adj for dividends </t>
    </r>
    <r>
      <rPr>
        <vertAlign val="superscript"/>
        <sz val="10"/>
        <rFont val="Arial"/>
        <family val="2"/>
      </rPr>
      <t>(1)</t>
    </r>
    <r>
      <rPr>
        <sz val="10"/>
        <rFont val="Arial"/>
        <family val="2"/>
      </rPr>
      <t xml:space="preserve"> - since inception</t>
    </r>
  </si>
  <si>
    <r>
      <t xml:space="preserve">(1) </t>
    </r>
    <r>
      <rPr>
        <sz val="9"/>
        <rFont val="Arial"/>
        <family val="2"/>
      </rPr>
      <t xml:space="preserve">change in fully converted book value per share ("FCBVS") adjusted for dividends is the internal rate of return of the change in fully converted book value per share in the period plus dividends accrued </t>
    </r>
  </si>
  <si>
    <t xml:space="preserve">                 ** the chart excludes the impact of historical warrant exercises</t>
  </si>
  <si>
    <t xml:space="preserve">                  * growth in fully converted book value per share plus dividends since inception to Q1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</si>
</sst>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0.0;\(#,##0.0\)"/>
    <numFmt numFmtId="170" formatCode="#,##0.0%"/>
    <numFmt numFmtId="171" formatCode="0.0%;\(0.0%\)"/>
    <numFmt numFmtId="172" formatCode="#,##0.0%;\(#,##0.0%\)"/>
    <numFmt numFmtId="173" formatCode="_(&quot;$&quot;* #,##0.0_);_(&quot;$&quot;* \(#,##0.0\);_(&quot;$&quot;* &quot;-&quot;??_);_(@_)"/>
    <numFmt numFmtId="174" formatCode="0.0_);\(0.0\)"/>
    <numFmt numFmtId="175" formatCode="_(&quot;$&quot;* #,##0.0_);_(&quot;$&quot;* \(#,##0.0\);_(&quot;$&quot;* &quot;-&quot;?_);_(@_)"/>
    <numFmt numFmtId="176" formatCode="#,##0%;\(#,##0%\)"/>
    <numFmt numFmtId="177" formatCode="###0%;\(#,##0%\)"/>
    <numFmt numFmtId="178" formatCode="_(&quot;$&quot;* #,##0_);_(&quot;$&quot;* \(#,##0\);_(&quot;$&quot;* &quot;-&quot;??_);_(@_)"/>
    <numFmt numFmtId="179" formatCode="_(* #,##0.0%_);_(* \(#,##0.0%\);_(* &quot;-&quot;??_);_(@_)"/>
    <numFmt numFmtId="180" formatCode="_(* #,##0.0000000_);_(* \(#,##0.0000000\);_(* &quot;-&quot;??_);_(@_)"/>
    <numFmt numFmtId="181" formatCode="_(* #,##0.00000_);_(* \(#,##0.00000\);_(* &quot;-&quot;??_);_(@_)"/>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i/>
      <sz val="11"/>
      <color indexed="8"/>
      <name val="Arial"/>
      <family val="2"/>
    </font>
    <font>
      <sz val="11"/>
      <name val="Arial"/>
      <family val="2"/>
    </font>
    <font>
      <sz val="9"/>
      <name val="Arial"/>
      <family val="2"/>
    </font>
    <font>
      <sz val="12"/>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sz val="10"/>
      <name val="Arial"/>
      <family val="2"/>
    </font>
    <font>
      <sz val="12"/>
      <color theme="1"/>
      <name val="Arial"/>
      <family val="2"/>
    </font>
    <font>
      <b/>
      <sz val="10"/>
      <color theme="5" tint="-0.249977111117893"/>
      <name val="Arial"/>
      <family val="2"/>
    </font>
    <font>
      <sz val="10"/>
      <color theme="5" tint="-0.249977111117893"/>
      <name val="Arial"/>
      <family val="2"/>
    </font>
    <font>
      <vertAlign val="superscript"/>
      <sz val="10"/>
      <color theme="5" tint="-0.249977111117893"/>
      <name val="Arial"/>
      <family val="2"/>
    </font>
    <font>
      <b/>
      <sz val="12"/>
      <color theme="5" tint="-0.249977111117893"/>
      <name val="Arial"/>
      <family val="2"/>
    </font>
    <font>
      <b/>
      <sz val="11"/>
      <color theme="5" tint="-0.249977111117893"/>
      <name val="Arial"/>
      <family val="2"/>
    </font>
    <font>
      <sz val="11"/>
      <color theme="5" tint="-0.249977111117893"/>
      <name val="Arial"/>
      <family val="2"/>
    </font>
    <font>
      <b/>
      <i/>
      <sz val="10"/>
      <color theme="5" tint="-0.249977111117893"/>
      <name val="Arial"/>
      <family val="2"/>
    </font>
    <font>
      <b/>
      <i/>
      <sz val="12"/>
      <color theme="5" tint="-0.249977111117893"/>
      <name val="Arial"/>
      <family val="2"/>
    </font>
    <font>
      <b/>
      <i/>
      <sz val="11"/>
      <color theme="5" tint="-0.249977111117893"/>
      <name val="Arial"/>
      <family val="2"/>
    </font>
    <font>
      <sz val="12"/>
      <color theme="5" tint="-0.249977111117893"/>
      <name val="Arial"/>
      <family val="2"/>
    </font>
    <font>
      <b/>
      <sz val="10"/>
      <color theme="1"/>
      <name val="Arial"/>
      <family val="2"/>
    </font>
    <font>
      <b/>
      <sz val="12"/>
      <color theme="1"/>
      <name val="Arial"/>
      <family val="2"/>
    </font>
    <font>
      <vertAlign val="superscript"/>
      <sz val="11"/>
      <color theme="1"/>
      <name val="Arial"/>
      <family val="2"/>
    </font>
    <font>
      <i/>
      <sz val="11"/>
      <color theme="1"/>
      <name val="Arial"/>
      <family val="2"/>
    </font>
    <font>
      <b/>
      <i/>
      <sz val="12"/>
      <color theme="1"/>
      <name val="Arial"/>
      <family val="2"/>
    </font>
    <font>
      <b/>
      <i/>
      <sz val="11"/>
      <color theme="1"/>
      <name val="Arial"/>
      <family val="2"/>
    </font>
    <font>
      <b/>
      <i/>
      <sz val="10"/>
      <color theme="1"/>
      <name val="Arial"/>
      <family val="2"/>
    </font>
    <font>
      <b/>
      <i/>
      <sz val="11"/>
      <name val="Arial"/>
      <family val="2"/>
    </font>
    <font>
      <i/>
      <sz val="11"/>
      <name val="Arial"/>
      <family val="2"/>
    </font>
    <font>
      <b/>
      <vertAlign val="superscript"/>
      <sz val="10"/>
      <name val="Arial"/>
      <family val="2"/>
    </font>
    <font>
      <b/>
      <u/>
      <sz val="11"/>
      <color theme="1"/>
      <name val="Arial"/>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37">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right/>
      <top style="thin">
        <color auto="1"/>
      </top>
      <bottom/>
      <diagonal/>
    </border>
    <border>
      <left/>
      <right/>
      <top/>
      <bottom style="thin">
        <color auto="1"/>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right/>
      <top style="thin">
        <color auto="1"/>
      </top>
      <bottom style="medium">
        <color auto="1"/>
      </bottom>
      <diagonal/>
    </border>
    <border>
      <left/>
      <right/>
      <top/>
      <bottom style="thin">
        <color auto="1"/>
      </bottom>
      <diagonal/>
    </border>
    <border>
      <left/>
      <right/>
      <top style="thin">
        <color auto="1"/>
      </top>
      <bottom style="medium">
        <color auto="1"/>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8" applyNumberFormat="0" applyAlignment="0" applyProtection="0"/>
    <xf numFmtId="0" fontId="65" fillId="21" borderId="9" applyNumberFormat="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10"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0" applyNumberFormat="0" applyFill="0" applyBorder="0" applyAlignment="0" applyProtection="0"/>
    <xf numFmtId="0" fontId="71" fillId="7" borderId="8" applyNumberFormat="0" applyAlignment="0" applyProtection="0"/>
    <xf numFmtId="0" fontId="72" fillId="0" borderId="13" applyNumberFormat="0" applyFill="0" applyAlignment="0" applyProtection="0"/>
    <xf numFmtId="0" fontId="73" fillId="22" borderId="0" applyNumberFormat="0" applyBorder="0" applyAlignment="0" applyProtection="0"/>
    <xf numFmtId="0" fontId="21" fillId="23" borderId="14" applyNumberFormat="0" applyFont="0" applyAlignment="0" applyProtection="0"/>
    <xf numFmtId="0" fontId="74" fillId="20" borderId="15" applyNumberFormat="0" applyAlignment="0" applyProtection="0"/>
    <xf numFmtId="9" fontId="21" fillId="0" borderId="0" applyFont="0" applyFill="0" applyBorder="0" applyAlignment="0" applyProtection="0"/>
    <xf numFmtId="0" fontId="61" fillId="3" borderId="0" applyNumberFormat="0" applyBorder="0" applyAlignment="0" applyProtection="0"/>
    <xf numFmtId="0" fontId="75" fillId="0" borderId="0" applyNumberFormat="0" applyBorder="0" applyAlignment="0"/>
    <xf numFmtId="0" fontId="61" fillId="2" borderId="0" applyNumberFormat="0" applyBorder="0" applyAlignment="0" applyProtection="0"/>
    <xf numFmtId="0" fontId="28" fillId="0" borderId="0" applyNumberFormat="0" applyBorder="0" applyAlignment="0"/>
    <xf numFmtId="0" fontId="29" fillId="0" borderId="0" applyNumberFormat="0" applyBorder="0" applyAlignment="0"/>
    <xf numFmtId="0" fontId="76" fillId="0" borderId="0" applyNumberForma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8" applyNumberFormat="0" applyAlignment="0" applyProtection="0"/>
    <xf numFmtId="0" fontId="65" fillId="21" borderId="9" applyNumberFormat="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10"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0" applyNumberFormat="0" applyFill="0" applyBorder="0" applyAlignment="0" applyProtection="0"/>
    <xf numFmtId="0" fontId="71" fillId="7" borderId="8" applyNumberFormat="0" applyAlignment="0" applyProtection="0"/>
    <xf numFmtId="0" fontId="72" fillId="0" borderId="13" applyNumberFormat="0" applyFill="0" applyAlignment="0" applyProtection="0"/>
    <xf numFmtId="0" fontId="73" fillId="22" borderId="0" applyNumberFormat="0" applyBorder="0" applyAlignment="0" applyProtection="0"/>
    <xf numFmtId="0" fontId="21" fillId="23" borderId="14" applyNumberFormat="0" applyFont="0" applyAlignment="0" applyProtection="0"/>
    <xf numFmtId="0" fontId="74" fillId="20" borderId="15" applyNumberFormat="0" applyAlignment="0" applyProtection="0"/>
    <xf numFmtId="9" fontId="21" fillId="0" borderId="0" applyFont="0" applyFill="0" applyBorder="0" applyAlignment="0" applyProtection="0"/>
    <xf numFmtId="0" fontId="61" fillId="4" borderId="0" applyNumberFormat="0" applyBorder="0" applyAlignment="0" applyProtection="0"/>
    <xf numFmtId="0" fontId="75" fillId="0" borderId="0" applyNumberFormat="0" applyBorder="0" applyAlignment="0"/>
    <xf numFmtId="0" fontId="61" fillId="3" borderId="0" applyNumberFormat="0" applyBorder="0" applyAlignment="0" applyProtection="0"/>
    <xf numFmtId="0" fontId="28" fillId="0" borderId="0" applyNumberFormat="0" applyBorder="0" applyAlignment="0"/>
    <xf numFmtId="0" fontId="61" fillId="2" borderId="0" applyNumberFormat="0" applyBorder="0" applyAlignment="0" applyProtection="0"/>
    <xf numFmtId="0" fontId="76" fillId="0" borderId="0" applyNumberForma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8" applyNumberFormat="0" applyAlignment="0" applyProtection="0"/>
    <xf numFmtId="0" fontId="65" fillId="21" borderId="9" applyNumberFormat="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10"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0" applyNumberFormat="0" applyFill="0" applyBorder="0" applyAlignment="0" applyProtection="0"/>
    <xf numFmtId="0" fontId="71" fillId="7" borderId="8" applyNumberFormat="0" applyAlignment="0" applyProtection="0"/>
    <xf numFmtId="0" fontId="72" fillId="0" borderId="13" applyNumberFormat="0" applyFill="0" applyAlignment="0" applyProtection="0"/>
    <xf numFmtId="0" fontId="73" fillId="22" borderId="0" applyNumberFormat="0" applyBorder="0" applyAlignment="0" applyProtection="0"/>
    <xf numFmtId="0" fontId="21" fillId="23" borderId="14" applyNumberFormat="0" applyFont="0" applyAlignment="0" applyProtection="0"/>
    <xf numFmtId="0" fontId="74" fillId="20" borderId="15" applyNumberFormat="0" applyAlignment="0" applyProtection="0"/>
    <xf numFmtId="9" fontId="21" fillId="0" borderId="0" applyFont="0" applyFill="0" applyBorder="0" applyAlignment="0" applyProtection="0"/>
    <xf numFmtId="0" fontId="75" fillId="0" borderId="0" applyNumberFormat="0" applyBorder="0" applyAlignment="0"/>
    <xf numFmtId="0" fontId="28" fillId="0" borderId="0" applyNumberFormat="0" applyBorder="0" applyAlignment="0"/>
    <xf numFmtId="0" fontId="76" fillId="0" borderId="0" applyNumberForma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9" fontId="79" fillId="0" borderId="0" applyFont="0" applyFill="0" applyBorder="0" applyAlignment="0" applyProtection="0"/>
    <xf numFmtId="0" fontId="81" fillId="0" borderId="0" applyNumberFormat="0" applyBorder="0" applyAlignment="0"/>
    <xf numFmtId="0" fontId="80" fillId="0" borderId="0" applyNumberFormat="0" applyBorder="0" applyAlignment="0"/>
    <xf numFmtId="0" fontId="83" fillId="0" borderId="0" applyNumberFormat="0" applyBorder="0" applyAlignment="0"/>
    <xf numFmtId="0" fontId="84" fillId="0" borderId="0" applyNumberFormat="0" applyBorder="0" applyAlignment="0"/>
    <xf numFmtId="0" fontId="82" fillId="0" borderId="0" applyNumberFormat="0" applyBorder="0" applyAlignment="0"/>
    <xf numFmtId="43" fontId="85" fillId="0" borderId="0" applyFont="0" applyFill="0" applyBorder="0" applyAlignment="0" applyProtection="0"/>
    <xf numFmtId="44" fontId="85" fillId="0" borderId="0" applyFont="0" applyFill="0" applyBorder="0" applyAlignment="0" applyProtection="0"/>
    <xf numFmtId="0" fontId="86" fillId="0" borderId="0" applyNumberFormat="0" applyFill="0" applyBorder="0" applyAlignment="0" applyProtection="0">
      <alignment vertical="top"/>
      <protection locked="0"/>
    </xf>
    <xf numFmtId="9" fontId="85" fillId="0" borderId="0" applyFont="0" applyFill="0" applyBorder="0" applyAlignment="0" applyProtection="0"/>
    <xf numFmtId="0" fontId="88" fillId="0" borderId="0" applyNumberFormat="0" applyBorder="0" applyAlignment="0"/>
    <xf numFmtId="0" fontId="87" fillId="0" borderId="0" applyNumberFormat="0" applyBorder="0" applyAlignment="0"/>
    <xf numFmtId="0" fontId="90" fillId="0" borderId="0" applyNumberFormat="0" applyBorder="0" applyAlignment="0"/>
    <xf numFmtId="0" fontId="91" fillId="0" borderId="0" applyNumberFormat="0" applyBorder="0" applyAlignment="0"/>
    <xf numFmtId="0" fontId="89"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2" fillId="0" borderId="0"/>
    <xf numFmtId="43" fontId="92" fillId="0" borderId="0" applyFont="0" applyFill="0" applyBorder="0" applyAlignment="0" applyProtection="0"/>
    <xf numFmtId="0" fontId="93" fillId="0" borderId="0" applyNumberFormat="0" applyFill="0" applyBorder="0" applyAlignment="0" applyProtection="0"/>
    <xf numFmtId="0" fontId="94" fillId="0" borderId="17" applyNumberFormat="0" applyFill="0" applyAlignment="0" applyProtection="0"/>
    <xf numFmtId="0" fontId="95" fillId="0" borderId="18" applyNumberFormat="0" applyFill="0" applyAlignment="0" applyProtection="0"/>
    <xf numFmtId="0" fontId="96" fillId="0" borderId="19" applyNumberFormat="0" applyFill="0" applyAlignment="0" applyProtection="0"/>
    <xf numFmtId="0" fontId="96" fillId="0" borderId="0" applyNumberFormat="0" applyFill="0" applyBorder="0" applyAlignment="0" applyProtection="0"/>
    <xf numFmtId="0" fontId="97" fillId="24" borderId="0" applyNumberFormat="0" applyBorder="0" applyAlignment="0" applyProtection="0"/>
    <xf numFmtId="0" fontId="98" fillId="25" borderId="0" applyNumberFormat="0" applyBorder="0" applyAlignment="0" applyProtection="0"/>
    <xf numFmtId="0" fontId="99" fillId="26" borderId="0" applyNumberFormat="0" applyBorder="0" applyAlignment="0" applyProtection="0"/>
    <xf numFmtId="0" fontId="100" fillId="27" borderId="20" applyNumberFormat="0" applyAlignment="0" applyProtection="0"/>
    <xf numFmtId="0" fontId="101" fillId="28" borderId="21" applyNumberFormat="0" applyAlignment="0" applyProtection="0"/>
    <xf numFmtId="0" fontId="102" fillId="28" borderId="20" applyNumberFormat="0" applyAlignment="0" applyProtection="0"/>
    <xf numFmtId="0" fontId="103" fillId="0" borderId="22" applyNumberFormat="0" applyFill="0" applyAlignment="0" applyProtection="0"/>
    <xf numFmtId="0" fontId="104" fillId="29" borderId="23"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25" applyNumberFormat="0" applyFill="0" applyAlignment="0" applyProtection="0"/>
    <xf numFmtId="0" fontId="108"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08" fillId="34" borderId="0" applyNumberFormat="0" applyBorder="0" applyAlignment="0" applyProtection="0"/>
    <xf numFmtId="0" fontId="108"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08" fillId="38" borderId="0" applyNumberFormat="0" applyBorder="0" applyAlignment="0" applyProtection="0"/>
    <xf numFmtId="0" fontId="108"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08" fillId="46" borderId="0" applyNumberFormat="0" applyBorder="0" applyAlignment="0" applyProtection="0"/>
    <xf numFmtId="0" fontId="108"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08" fillId="50" borderId="0" applyNumberFormat="0" applyBorder="0" applyAlignment="0" applyProtection="0"/>
    <xf numFmtId="0" fontId="108"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08"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0" fillId="0" borderId="0" applyFont="0" applyFill="0" applyBorder="0" applyAlignment="0" applyProtection="0"/>
    <xf numFmtId="44" fontId="110" fillId="0" borderId="0" applyFont="0" applyFill="0" applyBorder="0" applyAlignment="0" applyProtection="0"/>
    <xf numFmtId="9" fontId="110"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3" fillId="32" borderId="0" applyNumberFormat="0" applyBorder="0" applyAlignment="0" applyProtection="0"/>
    <xf numFmtId="0" fontId="61" fillId="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61"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61" fillId="2" borderId="0" applyNumberFormat="0" applyBorder="0" applyAlignment="0" applyProtection="0"/>
    <xf numFmtId="0" fontId="113" fillId="32" borderId="0" applyNumberFormat="0" applyBorder="0" applyAlignment="0" applyProtection="0"/>
    <xf numFmtId="0" fontId="4" fillId="3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3" fillId="36" borderId="0" applyNumberFormat="0" applyBorder="0" applyAlignment="0" applyProtection="0"/>
    <xf numFmtId="0" fontId="61" fillId="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61"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61" fillId="3" borderId="0" applyNumberFormat="0" applyBorder="0" applyAlignment="0" applyProtection="0"/>
    <xf numFmtId="0" fontId="113" fillId="36" borderId="0" applyNumberFormat="0" applyBorder="0" applyAlignment="0" applyProtection="0"/>
    <xf numFmtId="0" fontId="4" fillId="36"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3" fillId="40" borderId="0" applyNumberFormat="0" applyBorder="0" applyAlignment="0" applyProtection="0"/>
    <xf numFmtId="0" fontId="61" fillId="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61"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61" fillId="4" borderId="0" applyNumberFormat="0" applyBorder="0" applyAlignment="0" applyProtection="0"/>
    <xf numFmtId="0" fontId="113" fillId="40" borderId="0" applyNumberFormat="0" applyBorder="0" applyAlignment="0" applyProtection="0"/>
    <xf numFmtId="0" fontId="4" fillId="40"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3" fillId="44" borderId="0" applyNumberFormat="0" applyBorder="0" applyAlignment="0" applyProtection="0"/>
    <xf numFmtId="0" fontId="61" fillId="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61"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61" fillId="5" borderId="0" applyNumberFormat="0" applyBorder="0" applyAlignment="0" applyProtection="0"/>
    <xf numFmtId="0" fontId="113" fillId="44" borderId="0" applyNumberFormat="0" applyBorder="0" applyAlignment="0" applyProtection="0"/>
    <xf numFmtId="0" fontId="4" fillId="44"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3" fillId="48" borderId="0" applyNumberFormat="0" applyBorder="0" applyAlignment="0" applyProtection="0"/>
    <xf numFmtId="0" fontId="61" fillId="6"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61"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61" fillId="6" borderId="0" applyNumberFormat="0" applyBorder="0" applyAlignment="0" applyProtection="0"/>
    <xf numFmtId="0" fontId="113" fillId="48" borderId="0" applyNumberFormat="0" applyBorder="0" applyAlignment="0" applyProtection="0"/>
    <xf numFmtId="0" fontId="4" fillId="48"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3" fillId="52" borderId="0" applyNumberFormat="0" applyBorder="0" applyAlignment="0" applyProtection="0"/>
    <xf numFmtId="0" fontId="61" fillId="7"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61"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61" fillId="7" borderId="0" applyNumberFormat="0" applyBorder="0" applyAlignment="0" applyProtection="0"/>
    <xf numFmtId="0" fontId="113" fillId="52" borderId="0" applyNumberFormat="0" applyBorder="0" applyAlignment="0" applyProtection="0"/>
    <xf numFmtId="0" fontId="4" fillId="5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3" fillId="33" borderId="0" applyNumberFormat="0" applyBorder="0" applyAlignment="0" applyProtection="0"/>
    <xf numFmtId="0" fontId="61" fillId="8"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61"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61" fillId="8" borderId="0" applyNumberFormat="0" applyBorder="0" applyAlignment="0" applyProtection="0"/>
    <xf numFmtId="0" fontId="113" fillId="33" borderId="0" applyNumberFormat="0" applyBorder="0" applyAlignment="0" applyProtection="0"/>
    <xf numFmtId="0" fontId="4" fillId="33"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3" fillId="37" borderId="0" applyNumberFormat="0" applyBorder="0" applyAlignment="0" applyProtection="0"/>
    <xf numFmtId="0" fontId="61" fillId="9"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61"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61" fillId="9" borderId="0" applyNumberFormat="0" applyBorder="0" applyAlignment="0" applyProtection="0"/>
    <xf numFmtId="0" fontId="113" fillId="37" borderId="0" applyNumberFormat="0" applyBorder="0" applyAlignment="0" applyProtection="0"/>
    <xf numFmtId="0" fontId="4" fillId="37"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3" fillId="41" borderId="0" applyNumberFormat="0" applyBorder="0" applyAlignment="0" applyProtection="0"/>
    <xf numFmtId="0" fontId="61" fillId="1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61"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61" fillId="10" borderId="0" applyNumberFormat="0" applyBorder="0" applyAlignment="0" applyProtection="0"/>
    <xf numFmtId="0" fontId="113" fillId="41" borderId="0" applyNumberFormat="0" applyBorder="0" applyAlignment="0" applyProtection="0"/>
    <xf numFmtId="0" fontId="4" fillId="41"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6" fillId="0" borderId="0" applyNumberFormat="0" applyFill="0" applyBorder="0" applyAlignment="0" applyProtection="0"/>
    <xf numFmtId="0" fontId="6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61"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61" fillId="0" borderId="0" applyNumberFormat="0" applyFont="0" applyFill="0" applyBorder="0" applyAlignment="0" applyProtection="0"/>
    <xf numFmtId="0" fontId="116" fillId="0" borderId="0" applyNumberFormat="0" applyFill="0" applyBorder="0" applyAlignment="0" applyProtection="0"/>
    <xf numFmtId="0" fontId="9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17" fillId="0" borderId="20" applyNumberFormat="0" applyFill="0" applyAlignment="0" applyProtection="0"/>
    <xf numFmtId="0" fontId="61" fillId="0" borderId="0" applyNumberFormat="0" applyFont="0" applyFill="0" applyBorder="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61"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61" fillId="0" borderId="0" applyNumberFormat="0" applyFont="0" applyFill="0" applyBorder="0" applyAlignment="0" applyProtection="0"/>
    <xf numFmtId="0" fontId="117" fillId="0" borderId="20" applyNumberFormat="0" applyFill="0" applyAlignment="0" applyProtection="0"/>
    <xf numFmtId="0" fontId="103"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15" fillId="0" borderId="23" applyNumberFormat="0" applyFill="0" applyAlignment="0" applyProtection="0"/>
    <xf numFmtId="0" fontId="61" fillId="0" borderId="0" applyNumberFormat="0" applyFont="0" applyFill="0" applyBorder="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61" fillId="0" borderId="0" applyNumberFormat="0" applyFont="0" applyFill="0" applyBorder="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61" fillId="0" borderId="0" applyNumberFormat="0" applyFont="0" applyFill="0" applyBorder="0" applyAlignment="0" applyProtection="0"/>
    <xf numFmtId="0" fontId="115" fillId="0" borderId="23" applyNumberFormat="0" applyFill="0" applyAlignment="0" applyProtection="0"/>
    <xf numFmtId="0" fontId="108" fillId="0" borderId="23"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23" applyNumberFormat="0" applyFill="0" applyAlignment="0" applyProtection="0"/>
    <xf numFmtId="0" fontId="108" fillId="0" borderId="23"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19" fillId="0" borderId="0" applyNumberFormat="0" applyFill="0" applyBorder="0" applyAlignment="0" applyProtection="0"/>
    <xf numFmtId="0" fontId="61"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1"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1" fillId="0" borderId="0" applyNumberFormat="0" applyFon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61"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1"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1" fillId="0" borderId="0" applyNumberFormat="0" applyFont="0" applyFill="0" applyBorder="0" applyAlignment="0" applyProtection="0"/>
    <xf numFmtId="0" fontId="121" fillId="0" borderId="0" applyNumberFormat="0" applyFill="0" applyBorder="0" applyAlignment="0" applyProtection="0"/>
    <xf numFmtId="0" fontId="97"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3" fillId="0" borderId="17" applyNumberFormat="0" applyFill="0" applyAlignment="0" applyProtection="0"/>
    <xf numFmtId="0" fontId="61" fillId="0" borderId="0" applyNumberFormat="0" applyFont="0" applyFill="0" applyBorder="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61" fillId="0" borderId="0" applyNumberFormat="0" applyFont="0" applyFill="0" applyBorder="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61" fillId="0" borderId="0" applyNumberFormat="0" applyFont="0" applyFill="0" applyBorder="0" applyAlignment="0" applyProtection="0"/>
    <xf numFmtId="0" fontId="123" fillId="0" borderId="17" applyNumberFormat="0" applyFill="0" applyAlignment="0" applyProtection="0"/>
    <xf numFmtId="0" fontId="122" fillId="0" borderId="17"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7" applyNumberFormat="0" applyFill="0" applyAlignment="0" applyProtection="0"/>
    <xf numFmtId="0" fontId="122" fillId="0" borderId="17" applyNumberFormat="0" applyFill="0" applyAlignment="0" applyProtection="0"/>
    <xf numFmtId="0" fontId="123" fillId="0" borderId="18" applyNumberFormat="0" applyFill="0" applyAlignment="0" applyProtection="0"/>
    <xf numFmtId="0" fontId="61" fillId="0" borderId="0" applyNumberFormat="0" applyFont="0" applyFill="0" applyBorder="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61" fillId="0" borderId="0" applyNumberFormat="0" applyFont="0" applyFill="0" applyBorder="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61" fillId="0" borderId="0" applyNumberFormat="0" applyFont="0" applyFill="0" applyBorder="0" applyAlignment="0" applyProtection="0"/>
    <xf numFmtId="0" fontId="123" fillId="0" borderId="18" applyNumberFormat="0" applyFill="0" applyAlignment="0" applyProtection="0"/>
    <xf numFmtId="0" fontId="122" fillId="0" borderId="18"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8" applyNumberFormat="0" applyFill="0" applyAlignment="0" applyProtection="0"/>
    <xf numFmtId="0" fontId="122" fillId="0" borderId="18" applyNumberFormat="0" applyFill="0" applyAlignment="0" applyProtection="0"/>
    <xf numFmtId="0" fontId="123" fillId="0" borderId="19" applyNumberFormat="0" applyFill="0" applyAlignment="0" applyProtection="0"/>
    <xf numFmtId="0" fontId="61" fillId="0" borderId="0" applyNumberFormat="0" applyFont="0" applyFill="0" applyBorder="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61" fillId="0" borderId="0" applyNumberFormat="0" applyFont="0" applyFill="0" applyBorder="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61" fillId="0" borderId="0" applyNumberFormat="0" applyFont="0" applyFill="0" applyBorder="0" applyAlignment="0" applyProtection="0"/>
    <xf numFmtId="0" fontId="123" fillId="0" borderId="19" applyNumberFormat="0" applyFill="0" applyAlignment="0" applyProtection="0"/>
    <xf numFmtId="0" fontId="122" fillId="0" borderId="19"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9" applyNumberFormat="0" applyFill="0" applyAlignment="0" applyProtection="0"/>
    <xf numFmtId="0" fontId="122" fillId="0" borderId="19" applyNumberFormat="0" applyFill="0" applyAlignment="0" applyProtection="0"/>
    <xf numFmtId="0" fontId="123" fillId="0" borderId="0" applyNumberFormat="0" applyFill="0" applyBorder="0" applyAlignment="0" applyProtection="0"/>
    <xf numFmtId="0" fontId="61"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1"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1" fillId="0" borderId="0" applyNumberFormat="0" applyFon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0" fillId="0" borderId="0" applyNumberFormat="0" applyFill="0" applyBorder="0" applyAlignment="0" applyProtection="0"/>
    <xf numFmtId="0" fontId="124" fillId="0" borderId="20" applyNumberFormat="0" applyFill="0" applyAlignment="0" applyProtection="0"/>
    <xf numFmtId="0" fontId="61" fillId="0" borderId="0" applyNumberFormat="0" applyFont="0" applyFill="0" applyBorder="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61" fillId="0" borderId="0" applyNumberFormat="0" applyFont="0" applyFill="0" applyBorder="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61" fillId="0" borderId="0" applyNumberFormat="0" applyFont="0" applyFill="0" applyBorder="0" applyAlignment="0" applyProtection="0"/>
    <xf numFmtId="0" fontId="124" fillId="0" borderId="20" applyNumberFormat="0" applyFill="0" applyAlignment="0" applyProtection="0"/>
    <xf numFmtId="0" fontId="100"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0" fillId="0" borderId="20" applyNumberFormat="0" applyFill="0" applyAlignment="0" applyProtection="0"/>
    <xf numFmtId="0" fontId="100" fillId="0" borderId="20" applyNumberFormat="0" applyFill="0" applyAlignment="0" applyProtection="0"/>
    <xf numFmtId="0" fontId="117" fillId="0" borderId="22" applyNumberFormat="0" applyFill="0" applyAlignment="0" applyProtection="0"/>
    <xf numFmtId="0" fontId="61" fillId="0" borderId="0" applyNumberFormat="0" applyFont="0" applyFill="0" applyBorder="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61" fillId="0" borderId="0" applyNumberFormat="0" applyFont="0" applyFill="0" applyBorder="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61" fillId="0" borderId="0" applyNumberFormat="0" applyFont="0" applyFill="0" applyBorder="0" applyAlignment="0" applyProtection="0"/>
    <xf numFmtId="0" fontId="117" fillId="0" borderId="22" applyNumberFormat="0" applyFill="0" applyAlignment="0" applyProtection="0"/>
    <xf numFmtId="0" fontId="103" fillId="0" borderId="22"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2" applyNumberFormat="0" applyFill="0" applyAlignment="0" applyProtection="0"/>
    <xf numFmtId="0" fontId="103" fillId="0" borderId="22" applyNumberFormat="0" applyFill="0" applyAlignment="0" applyProtection="0"/>
    <xf numFmtId="0" fontId="125" fillId="0" borderId="0" applyNumberFormat="0" applyFill="0" applyBorder="0" applyAlignment="0" applyProtection="0"/>
    <xf numFmtId="0" fontId="61"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1"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1" fillId="0" borderId="0" applyNumberFormat="0" applyFont="0" applyFill="0" applyBorder="0" applyAlignment="0" applyProtection="0"/>
    <xf numFmtId="0" fontId="125" fillId="0" borderId="0" applyNumberFormat="0" applyFill="0" applyBorder="0" applyAlignment="0" applyProtection="0"/>
    <xf numFmtId="0" fontId="99"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9" fillId="0" borderId="0"/>
  </cellStyleXfs>
  <cellXfs count="1155">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69" fontId="29" fillId="0" borderId="0" xfId="6" applyNumberFormat="1"/>
    <xf numFmtId="169" fontId="29" fillId="0" borderId="0" xfId="6" applyNumberFormat="1" applyAlignment="1">
      <alignment horizontal="center"/>
    </xf>
    <xf numFmtId="169"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69"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1"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5" fillId="0" borderId="0" xfId="6" applyFont="1" applyAlignment="1">
      <alignment horizontal="center"/>
    </xf>
    <xf numFmtId="0" fontId="35" fillId="0" borderId="0" xfId="6" applyFont="1" applyAlignment="1">
      <alignment horizontal="left"/>
    </xf>
    <xf numFmtId="0" fontId="35" fillId="0" borderId="0" xfId="6" quotePrefix="1" applyFont="1" applyAlignment="1">
      <alignment horizontal="center"/>
    </xf>
    <xf numFmtId="0" fontId="35" fillId="0" borderId="1" xfId="6" applyFont="1" applyBorder="1" applyAlignment="1">
      <alignment horizontal="center"/>
    </xf>
    <xf numFmtId="173" fontId="21" fillId="0" borderId="0" xfId="1" applyNumberFormat="1" applyFont="1" applyFill="1" applyBorder="1" applyAlignment="1">
      <alignment horizontal="center"/>
    </xf>
    <xf numFmtId="173" fontId="21" fillId="0" borderId="0" xfId="1" applyNumberFormat="1" applyFont="1" applyFill="1" applyAlignment="1">
      <alignment horizontal="center"/>
    </xf>
    <xf numFmtId="174" fontId="21" fillId="0" borderId="0" xfId="1" applyNumberFormat="1" applyFont="1" applyFill="1" applyBorder="1" applyAlignment="1">
      <alignment horizontal="center"/>
    </xf>
    <xf numFmtId="174" fontId="21" fillId="0" borderId="0" xfId="1" applyNumberFormat="1" applyFont="1" applyFill="1" applyAlignment="1">
      <alignment horizontal="center"/>
    </xf>
    <xf numFmtId="175" fontId="21" fillId="0" borderId="0" xfId="1" applyNumberFormat="1" applyFont="1" applyFill="1"/>
    <xf numFmtId="175"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6" fillId="0" borderId="0" xfId="0" applyFont="1" applyAlignment="1"/>
    <xf numFmtId="0" fontId="47" fillId="0" borderId="0" xfId="0" applyFont="1" applyAlignment="1"/>
    <xf numFmtId="0" fontId="19" fillId="0" borderId="0" xfId="3" applyAlignment="1" applyProtection="1"/>
    <xf numFmtId="0" fontId="49" fillId="0" borderId="0" xfId="0" applyFont="1" applyAlignment="1"/>
    <xf numFmtId="173" fontId="21" fillId="0" borderId="2" xfId="2" applyNumberFormat="1" applyFont="1" applyFill="1" applyBorder="1"/>
    <xf numFmtId="173"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29" fillId="0" borderId="0" xfId="6" applyFill="1"/>
    <xf numFmtId="169" fontId="29" fillId="0" borderId="0" xfId="6" applyNumberFormat="1" applyFill="1"/>
    <xf numFmtId="169"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0" fontId="29" fillId="0" borderId="2" xfId="6" applyFont="1" applyFill="1" applyBorder="1" applyAlignment="1">
      <alignment horizontal="left"/>
    </xf>
    <xf numFmtId="169" fontId="29" fillId="0" borderId="0" xfId="6" quotePrefix="1" applyNumberFormat="1" applyFill="1" applyAlignment="1">
      <alignment horizontal="center"/>
    </xf>
    <xf numFmtId="169" fontId="29" fillId="0" borderId="0" xfId="6" quotePrefix="1" applyNumberFormat="1" applyFill="1" applyBorder="1" applyAlignment="1">
      <alignment horizontal="center"/>
    </xf>
    <xf numFmtId="173"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3" fontId="21" fillId="0" borderId="0" xfId="1" applyNumberFormat="1" applyFont="1" applyFill="1" applyBorder="1" applyAlignment="1">
      <alignment horizontal="right"/>
    </xf>
    <xf numFmtId="173" fontId="21" fillId="0" borderId="0" xfId="1" applyNumberFormat="1" applyFont="1" applyFill="1" applyAlignment="1">
      <alignment horizontal="right"/>
    </xf>
    <xf numFmtId="174"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3"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1" fillId="0" borderId="0" xfId="0" applyFont="1"/>
    <xf numFmtId="173" fontId="51" fillId="0" borderId="0" xfId="0" applyNumberFormat="1" applyFont="1"/>
    <xf numFmtId="173" fontId="50" fillId="0" borderId="0" xfId="1" applyNumberFormat="1" applyFont="1" applyFill="1" applyBorder="1" applyAlignment="1">
      <alignment horizontal="center"/>
    </xf>
    <xf numFmtId="167" fontId="50" fillId="0" borderId="0" xfId="5" applyNumberFormat="1" applyFont="1" applyFill="1" applyAlignment="1">
      <alignment horizontal="right"/>
    </xf>
    <xf numFmtId="174" fontId="50" fillId="0" borderId="0" xfId="1" applyNumberFormat="1" applyFont="1" applyFill="1" applyBorder="1" applyAlignment="1">
      <alignment horizontal="right"/>
    </xf>
    <xf numFmtId="0" fontId="50"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0" fillId="0" borderId="0" xfId="0" applyFont="1" applyAlignment="1">
      <alignment horizontal="right"/>
    </xf>
    <xf numFmtId="0" fontId="24" fillId="0" borderId="0" xfId="0" applyFont="1" applyAlignment="1" applyProtection="1">
      <alignment horizontal="right"/>
      <protection locked="0"/>
    </xf>
    <xf numFmtId="0" fontId="52" fillId="0" borderId="0" xfId="0" applyFont="1" applyFill="1"/>
    <xf numFmtId="0" fontId="24" fillId="0" borderId="0" xfId="0" applyFont="1" applyAlignment="1" applyProtection="1">
      <protection locked="0"/>
    </xf>
    <xf numFmtId="0" fontId="52" fillId="0" borderId="0" xfId="0" applyFont="1" applyFill="1" applyBorder="1"/>
    <xf numFmtId="0" fontId="24" fillId="0" borderId="0" xfId="0" applyFont="1" applyFill="1" applyBorder="1" applyAlignment="1">
      <alignment horizontal="right"/>
    </xf>
    <xf numFmtId="0" fontId="50" fillId="0" borderId="0" xfId="0" applyFont="1" applyBorder="1"/>
    <xf numFmtId="0" fontId="50"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0" fillId="0" borderId="0" xfId="0" applyFont="1" applyFill="1"/>
    <xf numFmtId="0" fontId="50" fillId="0" borderId="0" xfId="0" applyFont="1" applyFill="1" applyBorder="1" applyAlignment="1"/>
    <xf numFmtId="0" fontId="23" fillId="0" borderId="1" xfId="0" applyFont="1" applyFill="1" applyBorder="1" applyAlignment="1">
      <alignment horizontal="right"/>
    </xf>
    <xf numFmtId="173" fontId="50"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0" fontId="50" fillId="0" borderId="0" xfId="0" applyFont="1" applyFill="1" applyAlignment="1"/>
    <xf numFmtId="173" fontId="50" fillId="0" borderId="0" xfId="1" applyNumberFormat="1" applyFont="1" applyFill="1" applyAlignment="1"/>
    <xf numFmtId="164" fontId="50" fillId="0" borderId="0" xfId="1" applyNumberFormat="1" applyFont="1"/>
    <xf numFmtId="0" fontId="50" fillId="0" borderId="0" xfId="0" applyFont="1" applyFill="1" applyBorder="1"/>
    <xf numFmtId="173" fontId="50" fillId="0" borderId="0" xfId="1" applyNumberFormat="1" applyFont="1" applyFill="1" applyBorder="1" applyAlignment="1">
      <alignment horizontal="right"/>
    </xf>
    <xf numFmtId="164" fontId="50" fillId="0" borderId="0" xfId="1" applyNumberFormat="1" applyFont="1" applyBorder="1"/>
    <xf numFmtId="164" fontId="50" fillId="0" borderId="0" xfId="1" applyNumberFormat="1" applyFont="1" applyFill="1" applyAlignment="1"/>
    <xf numFmtId="164" fontId="50" fillId="0" borderId="0" xfId="1" applyNumberFormat="1" applyFont="1" applyFill="1" applyBorder="1" applyAlignment="1">
      <alignment horizontal="center"/>
    </xf>
    <xf numFmtId="164" fontId="50" fillId="0" borderId="0" xfId="1" applyNumberFormat="1" applyFont="1" applyFill="1" applyBorder="1" applyAlignment="1"/>
    <xf numFmtId="167" fontId="50" fillId="0" borderId="0" xfId="5" applyNumberFormat="1" applyFont="1"/>
    <xf numFmtId="167" fontId="50" fillId="0" borderId="0" xfId="5" applyNumberFormat="1" applyFont="1" applyFill="1" applyBorder="1" applyAlignment="1">
      <alignment horizontal="right"/>
    </xf>
    <xf numFmtId="167" fontId="50" fillId="0" borderId="0" xfId="5" applyNumberFormat="1" applyFont="1" applyFill="1" applyAlignment="1"/>
    <xf numFmtId="0" fontId="50" fillId="0" borderId="1" xfId="0" applyFont="1" applyFill="1" applyBorder="1"/>
    <xf numFmtId="167" fontId="50" fillId="0" borderId="1" xfId="0" applyNumberFormat="1" applyFont="1" applyFill="1" applyBorder="1"/>
    <xf numFmtId="0" fontId="53" fillId="0" borderId="1" xfId="0" applyFont="1" applyFill="1" applyBorder="1" applyAlignment="1">
      <alignment horizontal="left"/>
    </xf>
    <xf numFmtId="167" fontId="50" fillId="0" borderId="0" xfId="0" applyNumberFormat="1" applyFont="1" applyFill="1"/>
    <xf numFmtId="0" fontId="53"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0" fillId="0" borderId="0" xfId="1" applyNumberFormat="1" applyFont="1" applyFill="1"/>
    <xf numFmtId="175" fontId="50" fillId="0" borderId="0" xfId="1" applyNumberFormat="1" applyFont="1" applyFill="1"/>
    <xf numFmtId="44" fontId="50" fillId="0" borderId="0" xfId="2" applyFont="1" applyFill="1"/>
    <xf numFmtId="164" fontId="50" fillId="0" borderId="0" xfId="1" applyNumberFormat="1" applyFont="1" applyProtection="1">
      <protection locked="0"/>
    </xf>
    <xf numFmtId="175" fontId="50" fillId="0" borderId="2" xfId="1" applyNumberFormat="1" applyFont="1" applyFill="1" applyBorder="1"/>
    <xf numFmtId="167" fontId="50" fillId="0" borderId="0" xfId="5" applyNumberFormat="1" applyFont="1" applyFill="1"/>
    <xf numFmtId="9" fontId="50" fillId="0" borderId="0" xfId="5" applyNumberFormat="1" applyFont="1" applyFill="1"/>
    <xf numFmtId="173" fontId="50" fillId="0" borderId="0" xfId="2" applyNumberFormat="1" applyFont="1" applyFill="1"/>
    <xf numFmtId="164" fontId="50" fillId="0" borderId="0" xfId="1" applyNumberFormat="1" applyFont="1" applyFill="1" applyBorder="1"/>
    <xf numFmtId="173" fontId="50" fillId="0" borderId="2" xfId="2" applyNumberFormat="1" applyFont="1" applyFill="1" applyBorder="1"/>
    <xf numFmtId="44" fontId="50" fillId="0" borderId="2" xfId="2" applyFont="1" applyFill="1" applyBorder="1"/>
    <xf numFmtId="0" fontId="22" fillId="0" borderId="0" xfId="0" applyFont="1"/>
    <xf numFmtId="0" fontId="23" fillId="0" borderId="0" xfId="0" applyFont="1" applyAlignment="1" applyProtection="1">
      <alignment horizontal="right"/>
      <protection locked="0"/>
    </xf>
    <xf numFmtId="0" fontId="54"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5" fontId="40" fillId="0" borderId="0" xfId="1" applyNumberFormat="1" applyFont="1" applyFill="1"/>
    <xf numFmtId="44" fontId="40" fillId="0" borderId="0" xfId="2" applyFont="1" applyFill="1"/>
    <xf numFmtId="164" fontId="40" fillId="0" borderId="0" xfId="1" applyNumberFormat="1" applyFont="1" applyProtection="1">
      <protection locked="0"/>
    </xf>
    <xf numFmtId="175" fontId="40" fillId="0" borderId="2" xfId="1" applyNumberFormat="1" applyFont="1" applyFill="1" applyBorder="1"/>
    <xf numFmtId="167" fontId="40" fillId="0" borderId="0" xfId="5" applyNumberFormat="1" applyFont="1" applyFill="1"/>
    <xf numFmtId="9" fontId="40" fillId="0" borderId="0" xfId="5" applyNumberFormat="1" applyFont="1" applyFill="1"/>
    <xf numFmtId="173" fontId="40" fillId="0" borderId="0" xfId="2" applyNumberFormat="1" applyFont="1" applyFill="1"/>
    <xf numFmtId="164" fontId="40" fillId="0" borderId="0" xfId="1" applyNumberFormat="1" applyFont="1" applyFill="1" applyBorder="1"/>
    <xf numFmtId="173" fontId="40" fillId="0" borderId="2" xfId="2" applyNumberFormat="1" applyFont="1" applyFill="1" applyBorder="1"/>
    <xf numFmtId="167" fontId="50" fillId="0" borderId="0" xfId="0" applyNumberFormat="1" applyFont="1" applyFill="1" applyBorder="1"/>
    <xf numFmtId="0" fontId="53"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50" fillId="0" borderId="0" xfId="0" applyFont="1" applyProtection="1">
      <protection locked="0"/>
    </xf>
    <xf numFmtId="0" fontId="24" fillId="0" borderId="0" xfId="0" applyFont="1" applyProtection="1">
      <protection locked="0"/>
    </xf>
    <xf numFmtId="0" fontId="50" fillId="0" borderId="3" xfId="0" applyFont="1" applyBorder="1" applyAlignment="1" applyProtection="1">
      <alignment horizontal="center"/>
      <protection locked="0"/>
    </xf>
    <xf numFmtId="0" fontId="50" fillId="0" borderId="1" xfId="0" applyFont="1" applyFill="1" applyBorder="1" applyAlignment="1" applyProtection="1">
      <protection locked="0"/>
    </xf>
    <xf numFmtId="0" fontId="50" fillId="0" borderId="0" xfId="0" applyFont="1" applyBorder="1" applyProtection="1">
      <protection locked="0"/>
    </xf>
    <xf numFmtId="0" fontId="50" fillId="0" borderId="0" xfId="0" applyFont="1" applyFill="1" applyProtection="1">
      <protection locked="0"/>
    </xf>
    <xf numFmtId="0" fontId="50" fillId="0" borderId="0" xfId="0" applyFont="1" applyFill="1" applyAlignment="1" applyProtection="1">
      <alignment horizontal="center"/>
      <protection locked="0"/>
    </xf>
    <xf numFmtId="0" fontId="55" fillId="0" borderId="0" xfId="6" applyNumberFormat="1" applyFont="1"/>
    <xf numFmtId="0" fontId="56" fillId="0" borderId="0" xfId="7" applyFont="1" applyAlignment="1">
      <alignment horizontal="left"/>
    </xf>
    <xf numFmtId="0" fontId="55" fillId="0" borderId="0" xfId="6" applyFont="1"/>
    <xf numFmtId="0" fontId="55" fillId="0" borderId="0" xfId="8" applyFont="1" applyAlignment="1">
      <alignment horizontal="left"/>
    </xf>
    <xf numFmtId="0" fontId="58" fillId="0" borderId="0" xfId="0" applyFont="1" applyProtection="1">
      <protection locked="0"/>
    </xf>
    <xf numFmtId="0" fontId="58" fillId="0" borderId="0" xfId="0" applyFont="1" applyAlignment="1" applyProtection="1">
      <alignment horizontal="center"/>
      <protection locked="0"/>
    </xf>
    <xf numFmtId="0" fontId="56" fillId="0" borderId="0" xfId="6" applyFont="1" applyAlignment="1">
      <alignment horizontal="left"/>
    </xf>
    <xf numFmtId="0" fontId="56" fillId="0" borderId="0" xfId="8" applyFont="1" applyAlignment="1">
      <alignment horizontal="left"/>
    </xf>
    <xf numFmtId="0" fontId="56" fillId="0" borderId="0" xfId="8" quotePrefix="1" applyFont="1" applyAlignment="1">
      <alignment horizontal="left"/>
    </xf>
    <xf numFmtId="0" fontId="55" fillId="0" borderId="0" xfId="6" applyFont="1" applyAlignment="1">
      <alignment horizontal="left"/>
    </xf>
    <xf numFmtId="0" fontId="57" fillId="0" borderId="0" xfId="7" applyNumberFormat="1" applyFont="1" applyAlignment="1">
      <alignment horizontal="centerContinuous"/>
    </xf>
    <xf numFmtId="0" fontId="50" fillId="0" borderId="0" xfId="0" quotePrefix="1" applyFont="1" applyProtection="1">
      <protection locked="0"/>
    </xf>
    <xf numFmtId="0" fontId="25" fillId="0" borderId="0" xfId="0" applyFont="1" applyFill="1"/>
    <xf numFmtId="0" fontId="25" fillId="0" borderId="0" xfId="0" applyFont="1" applyFill="1" applyAlignment="1"/>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0" fontId="0" fillId="0" borderId="0" xfId="0" applyBorder="1"/>
    <xf numFmtId="0" fontId="50" fillId="0" borderId="7" xfId="0" applyFont="1" applyBorder="1" applyAlignment="1" applyProtection="1">
      <alignment horizontal="center"/>
      <protection locked="0"/>
    </xf>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6" fontId="29" fillId="0" borderId="0" xfId="6" applyNumberFormat="1" applyFont="1" applyBorder="1" applyAlignment="1">
      <alignment horizontal="right"/>
    </xf>
    <xf numFmtId="177" fontId="29" fillId="0" borderId="0" xfId="6" applyNumberFormat="1" applyFont="1" applyBorder="1" applyAlignment="1">
      <alignment horizontal="right"/>
    </xf>
    <xf numFmtId="172" fontId="29" fillId="0" borderId="0" xfId="6" applyNumberFormat="1" applyFont="1" applyFill="1" applyBorder="1" applyAlignment="1">
      <alignment horizontal="right"/>
    </xf>
    <xf numFmtId="172" fontId="29" fillId="0" borderId="0" xfId="6" applyNumberFormat="1" applyFont="1" applyBorder="1" applyAlignment="1">
      <alignment horizontal="right"/>
    </xf>
    <xf numFmtId="0" fontId="16" fillId="0" borderId="0" xfId="0" applyFont="1"/>
    <xf numFmtId="0" fontId="24" fillId="0" borderId="0" xfId="0"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0" fontId="30" fillId="0" borderId="0" xfId="6" applyFont="1" applyAlignment="1">
      <alignment horizontal="left"/>
    </xf>
    <xf numFmtId="0" fontId="24" fillId="0" borderId="2" xfId="0" applyFont="1" applyBorder="1" applyAlignment="1" applyProtection="1">
      <alignment horizontal="center"/>
      <protection locked="0"/>
    </xf>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16" fillId="0" borderId="0" xfId="0" applyFont="1" applyProtection="1">
      <protection locked="0"/>
    </xf>
    <xf numFmtId="0" fontId="50" fillId="0" borderId="0" xfId="0" applyFont="1" applyProtection="1">
      <protection locked="0"/>
    </xf>
    <xf numFmtId="0" fontId="50" fillId="0" borderId="0" xfId="0" applyFont="1" applyBorder="1" applyProtection="1">
      <protection locked="0"/>
    </xf>
    <xf numFmtId="168" fontId="29" fillId="0" borderId="0" xfId="6" applyNumberFormat="1" applyFont="1" applyFill="1" applyAlignment="1">
      <alignment horizontal="left"/>
    </xf>
    <xf numFmtId="0" fontId="40" fillId="0" borderId="0" xfId="0" applyFont="1"/>
    <xf numFmtId="0" fontId="25" fillId="0" borderId="0" xfId="0" applyFont="1" applyFill="1" applyBorder="1" applyAlignment="1">
      <alignment horizontal="right"/>
    </xf>
    <xf numFmtId="0" fontId="50" fillId="0" borderId="0" xfId="0" applyFont="1" applyProtection="1">
      <protection locked="0"/>
    </xf>
    <xf numFmtId="0" fontId="50" fillId="0" borderId="1" xfId="0" applyFont="1" applyBorder="1" applyAlignment="1" applyProtection="1">
      <alignment horizontal="center"/>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0" fontId="23" fillId="0" borderId="0" xfId="0" applyFont="1" applyBorder="1" applyAlignment="1" applyProtection="1">
      <alignment horizontal="center"/>
      <protection locked="0"/>
    </xf>
    <xf numFmtId="0" fontId="23" fillId="0" borderId="0" xfId="0" applyFont="1"/>
    <xf numFmtId="0" fontId="29" fillId="0" borderId="0" xfId="6"/>
    <xf numFmtId="0" fontId="55" fillId="0" borderId="1" xfId="6" applyNumberFormat="1" applyFont="1" applyBorder="1" applyAlignment="1">
      <alignment horizontal="center"/>
    </xf>
    <xf numFmtId="0" fontId="55" fillId="0" borderId="0" xfId="6" quotePrefix="1" applyFont="1" applyAlignment="1">
      <alignment horizontal="center"/>
    </xf>
    <xf numFmtId="9" fontId="50" fillId="0" borderId="0" xfId="5" applyFont="1" applyAlignment="1" applyProtection="1">
      <alignment horizontal="center"/>
      <protection locked="0"/>
    </xf>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69"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1" fontId="29" fillId="0" borderId="0" xfId="6" applyNumberFormat="1" applyFill="1" applyAlignment="1"/>
    <xf numFmtId="171" fontId="29" fillId="0" borderId="0" xfId="6" applyNumberFormat="1" applyFont="1" applyFill="1" applyBorder="1" applyAlignment="1">
      <alignment horizontal="center"/>
    </xf>
    <xf numFmtId="171" fontId="29" fillId="0" borderId="0" xfId="6" applyNumberFormat="1" applyFill="1" applyBorder="1" applyAlignment="1">
      <alignment horizontal="center"/>
    </xf>
    <xf numFmtId="171" fontId="29" fillId="0" borderId="0" xfId="6" applyNumberFormat="1" applyFill="1" applyBorder="1" applyAlignment="1"/>
    <xf numFmtId="171" fontId="29" fillId="0" borderId="2" xfId="6" applyNumberFormat="1" applyFont="1" applyFill="1" applyBorder="1" applyAlignment="1">
      <alignment horizontal="left"/>
    </xf>
    <xf numFmtId="0" fontId="55" fillId="0" borderId="1" xfId="6" applyFont="1" applyBorder="1" applyAlignment="1">
      <alignment horizontal="center"/>
    </xf>
    <xf numFmtId="0" fontId="56" fillId="0" borderId="1" xfId="6" applyFont="1" applyBorder="1" applyAlignment="1">
      <alignment horizontal="center"/>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5" fillId="0" borderId="0" xfId="6" applyNumberFormat="1" applyFont="1"/>
    <xf numFmtId="0" fontId="55" fillId="0" borderId="0" xfId="6" applyNumberFormat="1" applyFont="1" applyAlignment="1">
      <alignment horizontal="center"/>
    </xf>
    <xf numFmtId="0" fontId="56" fillId="0" borderId="0" xfId="7" applyFont="1" applyAlignment="1">
      <alignment horizontal="left"/>
    </xf>
    <xf numFmtId="0" fontId="56" fillId="0" borderId="0" xfId="7" quotePrefix="1" applyFont="1" applyAlignment="1">
      <alignment horizontal="center"/>
    </xf>
    <xf numFmtId="0" fontId="55" fillId="0" borderId="0" xfId="6" applyFont="1"/>
    <xf numFmtId="0" fontId="55" fillId="0" borderId="0" xfId="6" applyFont="1" applyAlignment="1">
      <alignment horizontal="center"/>
    </xf>
    <xf numFmtId="0" fontId="55" fillId="0" borderId="0" xfId="8" applyFont="1" applyAlignment="1">
      <alignment horizontal="left"/>
    </xf>
    <xf numFmtId="0" fontId="55" fillId="0" borderId="0" xfId="8" applyFont="1" applyAlignment="1">
      <alignment horizontal="center"/>
    </xf>
    <xf numFmtId="0" fontId="55" fillId="0" borderId="0" xfId="8" quotePrefix="1" applyFont="1" applyAlignment="1">
      <alignment horizontal="center"/>
    </xf>
    <xf numFmtId="0" fontId="56" fillId="0" borderId="4" xfId="6" applyFont="1" applyBorder="1" applyAlignment="1">
      <alignment horizontal="center"/>
    </xf>
    <xf numFmtId="0" fontId="56" fillId="0" borderId="0" xfId="8" applyFont="1" applyAlignment="1">
      <alignment horizontal="left"/>
    </xf>
    <xf numFmtId="0" fontId="56" fillId="0" borderId="4" xfId="8" quotePrefix="1" applyFont="1" applyBorder="1" applyAlignment="1">
      <alignment horizontal="center"/>
    </xf>
    <xf numFmtId="0" fontId="56" fillId="0" borderId="0" xfId="8" quotePrefix="1" applyFont="1" applyAlignment="1">
      <alignment horizontal="left"/>
    </xf>
    <xf numFmtId="0" fontId="56" fillId="0" borderId="0" xfId="8" quotePrefix="1" applyFont="1" applyAlignment="1">
      <alignment horizontal="center"/>
    </xf>
    <xf numFmtId="0" fontId="56" fillId="0" borderId="2" xfId="8" applyFont="1" applyBorder="1" applyAlignment="1">
      <alignment horizontal="center"/>
    </xf>
    <xf numFmtId="0" fontId="56" fillId="0" borderId="4" xfId="6" quotePrefix="1" applyFont="1" applyBorder="1" applyAlignment="1">
      <alignment horizontal="center"/>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2" fontId="29" fillId="0" borderId="0" xfId="6" applyNumberFormat="1" applyFont="1" applyFill="1" applyAlignment="1">
      <alignment horizontal="right"/>
    </xf>
    <xf numFmtId="15" fontId="48" fillId="0" borderId="0" xfId="0" quotePrefix="1" applyNumberFormat="1" applyFont="1" applyAlignment="1"/>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5" fillId="0" borderId="0" xfId="144" applyFont="1" applyBorder="1" applyAlignment="1">
      <alignment horizontal="center"/>
    </xf>
    <xf numFmtId="0" fontId="16" fillId="0" borderId="0" xfId="415"/>
    <xf numFmtId="0" fontId="40" fillId="0" borderId="0" xfId="415" applyFont="1"/>
    <xf numFmtId="0" fontId="23" fillId="0" borderId="0" xfId="415" applyFont="1"/>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40" fontId="40" fillId="0" borderId="0" xfId="4" applyNumberFormat="1" applyFont="1" applyAlignment="1">
      <alignment horizontal="left"/>
    </xf>
    <xf numFmtId="0" fontId="56" fillId="0" borderId="0" xfId="6" applyFont="1" applyAlignment="1">
      <alignment horizontal="left"/>
    </xf>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0" fontId="31" fillId="0" borderId="0" xfId="6" applyFont="1" applyAlignment="1">
      <alignment horizontal="left"/>
    </xf>
    <xf numFmtId="0" fontId="55" fillId="0" borderId="0" xfId="6" applyFont="1" applyAlignment="1">
      <alignment horizontal="left"/>
    </xf>
    <xf numFmtId="0" fontId="50" fillId="0" borderId="0" xfId="706" applyFont="1"/>
    <xf numFmtId="164" fontId="16" fillId="0" borderId="0" xfId="1" applyNumberFormat="1" applyFont="1" applyFill="1"/>
    <xf numFmtId="43" fontId="29" fillId="0" borderId="0" xfId="1" applyFont="1" applyFill="1" applyAlignment="1">
      <alignment horizontal="right"/>
    </xf>
    <xf numFmtId="172" fontId="29" fillId="0" borderId="2" xfId="6" applyNumberFormat="1" applyFont="1" applyFill="1" applyBorder="1" applyAlignment="1">
      <alignment horizontal="right"/>
    </xf>
    <xf numFmtId="0" fontId="60" fillId="0" borderId="0" xfId="6" applyFont="1" applyAlignment="1">
      <alignment horizontal="left" vertical="center"/>
    </xf>
    <xf numFmtId="0" fontId="25" fillId="0" borderId="0" xfId="0" applyFont="1" applyFill="1" applyAlignment="1">
      <alignment horizontal="right"/>
    </xf>
    <xf numFmtId="0" fontId="16" fillId="0" borderId="0" xfId="0" quotePrefix="1" applyFont="1" applyAlignment="1">
      <alignment horizontal="left"/>
    </xf>
    <xf numFmtId="0" fontId="16" fillId="0" borderId="0" xfId="0" quotePrefix="1" applyFont="1"/>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6" fillId="55" borderId="0" xfId="0" applyFont="1" applyFill="1" applyAlignment="1"/>
    <xf numFmtId="0" fontId="41" fillId="55" borderId="0" xfId="0" applyFont="1" applyFill="1" applyAlignment="1"/>
    <xf numFmtId="0" fontId="27" fillId="55" borderId="0" xfId="0" applyFont="1" applyFill="1"/>
    <xf numFmtId="15" fontId="48" fillId="55" borderId="0" xfId="0" quotePrefix="1" applyNumberFormat="1" applyFont="1" applyFill="1" applyAlignment="1"/>
    <xf numFmtId="15" fontId="42" fillId="55" borderId="0" xfId="0" quotePrefix="1" applyNumberFormat="1" applyFont="1" applyFill="1" applyAlignment="1"/>
    <xf numFmtId="0" fontId="49" fillId="55" borderId="0" xfId="0" applyFont="1" applyFill="1" applyAlignment="1"/>
    <xf numFmtId="0" fontId="21" fillId="55" borderId="0" xfId="0" applyFont="1" applyFill="1" applyAlignment="1"/>
    <xf numFmtId="0" fontId="47" fillId="55" borderId="0" xfId="0" applyFont="1" applyFill="1" applyAlignment="1"/>
    <xf numFmtId="0" fontId="19" fillId="55" borderId="0" xfId="3" applyFill="1" applyAlignment="1" applyProtection="1"/>
    <xf numFmtId="0" fontId="38" fillId="55" borderId="0" xfId="0" applyFont="1" applyFill="1"/>
    <xf numFmtId="0" fontId="25" fillId="0" borderId="0" xfId="0" applyFont="1" applyAlignment="1"/>
    <xf numFmtId="0" fontId="16" fillId="0" borderId="0" xfId="706"/>
    <xf numFmtId="0" fontId="50" fillId="0" borderId="0" xfId="0" applyFont="1" applyProtection="1">
      <protection locked="0"/>
    </xf>
    <xf numFmtId="0" fontId="16" fillId="0" borderId="0" xfId="0" applyFont="1" applyAlignment="1">
      <alignment horizontal="justify" wrapText="1"/>
    </xf>
    <xf numFmtId="0" fontId="50" fillId="0" borderId="1" xfId="0" applyFont="1" applyFill="1" applyBorder="1" applyAlignment="1" applyProtection="1">
      <alignment horizontal="center"/>
      <protection locked="0"/>
    </xf>
    <xf numFmtId="0" fontId="50"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50" fillId="0" borderId="0" xfId="0" applyFont="1" applyFill="1" applyAlignment="1" applyProtection="1">
      <protection locked="0"/>
    </xf>
    <xf numFmtId="0" fontId="35" fillId="0" borderId="0" xfId="6" applyFont="1" applyFill="1" applyAlignment="1">
      <alignment horizontal="center"/>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9"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1" fontId="16" fillId="0" borderId="0" xfId="706" applyNumberFormat="1" applyFont="1" applyFill="1" applyProtection="1">
      <protection locked="0"/>
    </xf>
    <xf numFmtId="0" fontId="29" fillId="0" borderId="0" xfId="4894" applyFill="1"/>
    <xf numFmtId="169" fontId="29" fillId="0" borderId="0" xfId="4894" applyNumberFormat="1" applyFill="1"/>
    <xf numFmtId="169" fontId="29" fillId="0" borderId="0" xfId="4894" applyNumberFormat="1" applyFill="1" applyBorder="1" applyAlignment="1">
      <alignment horizontal="center"/>
    </xf>
    <xf numFmtId="0" fontId="16" fillId="0" borderId="0" xfId="706" applyFont="1"/>
    <xf numFmtId="0" fontId="52" fillId="0" borderId="0" xfId="706" applyFont="1" applyFill="1"/>
    <xf numFmtId="0" fontId="50" fillId="0" borderId="0" xfId="706" applyFont="1" applyFill="1"/>
    <xf numFmtId="0" fontId="24" fillId="0" borderId="0" xfId="706" applyFont="1" applyFill="1"/>
    <xf numFmtId="164" fontId="25" fillId="0" borderId="0" xfId="1" applyNumberFormat="1" applyFont="1"/>
    <xf numFmtId="0" fontId="53" fillId="0" borderId="0" xfId="706" applyFont="1" applyFill="1"/>
    <xf numFmtId="0" fontId="16" fillId="0" borderId="0" xfId="706" applyFont="1" applyFill="1"/>
    <xf numFmtId="0" fontId="44" fillId="0" borderId="0" xfId="706" applyFont="1" applyFill="1" applyAlignment="1">
      <alignment horizontal="left"/>
    </xf>
    <xf numFmtId="0" fontId="29" fillId="0" borderId="0" xfId="6" quotePrefix="1" applyFont="1" applyFill="1" applyAlignment="1">
      <alignment horizontal="center"/>
    </xf>
    <xf numFmtId="0" fontId="50" fillId="0" borderId="0" xfId="0" applyFont="1" applyProtection="1">
      <protection locked="0"/>
    </xf>
    <xf numFmtId="0" fontId="55" fillId="0" borderId="0" xfId="6" applyFont="1" applyBorder="1" applyAlignment="1">
      <alignment horizontal="center"/>
    </xf>
    <xf numFmtId="167" fontId="29" fillId="0" borderId="0" xfId="5" applyNumberFormat="1" applyFont="1" applyFill="1" applyAlignment="1">
      <alignment horizontal="right"/>
    </xf>
    <xf numFmtId="168" fontId="29" fillId="0" borderId="0" xfId="6" applyNumberFormat="1"/>
    <xf numFmtId="0" fontId="30" fillId="0" borderId="0" xfId="6" applyFont="1"/>
    <xf numFmtId="167" fontId="29" fillId="0" borderId="0" xfId="6" applyNumberFormat="1"/>
    <xf numFmtId="0" fontId="31" fillId="0" borderId="0" xfId="6" applyFont="1" applyAlignment="1"/>
    <xf numFmtId="0" fontId="31" fillId="0" borderId="0" xfId="7" applyNumberFormat="1" applyFont="1" applyAlignment="1"/>
    <xf numFmtId="0" fontId="32" fillId="0" borderId="0" xfId="6" applyFont="1"/>
    <xf numFmtId="0" fontId="44" fillId="0" borderId="0" xfId="0" applyFont="1"/>
    <xf numFmtId="0" fontId="35" fillId="0" borderId="0" xfId="6" applyFont="1" applyFill="1" applyAlignment="1">
      <alignment horizontal="left"/>
    </xf>
    <xf numFmtId="0" fontId="25" fillId="0" borderId="0" xfId="0" applyFont="1" applyBorder="1" applyAlignment="1">
      <alignment horizontal="right"/>
    </xf>
    <xf numFmtId="0" fontId="25" fillId="0" borderId="1" xfId="0" applyFont="1" applyBorder="1" applyAlignment="1">
      <alignment horizontal="right"/>
    </xf>
    <xf numFmtId="0" fontId="55" fillId="0" borderId="2" xfId="6" applyFont="1" applyBorder="1" applyAlignment="1">
      <alignment horizontal="center"/>
    </xf>
    <xf numFmtId="0" fontId="16" fillId="55" borderId="0" xfId="0" applyFont="1" applyFill="1" applyAlignment="1">
      <alignment horizontal="justify" wrapText="1"/>
    </xf>
    <xf numFmtId="0" fontId="29" fillId="0" borderId="0" xfId="6" applyFont="1" applyFill="1" applyAlignment="1">
      <alignment horizontal="center"/>
    </xf>
    <xf numFmtId="0" fontId="16" fillId="55" borderId="0" xfId="0" applyFont="1" applyFill="1"/>
    <xf numFmtId="0" fontId="40" fillId="0" borderId="0" xfId="415" applyFont="1" applyAlignment="1">
      <alignment wrapText="1"/>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35" fillId="0" borderId="1" xfId="6" applyFont="1" applyBorder="1" applyAlignment="1">
      <alignment horizontal="left"/>
    </xf>
    <xf numFmtId="0" fontId="22" fillId="0" borderId="0" xfId="0" applyFont="1" applyAlignment="1">
      <alignment horizontal="left"/>
    </xf>
    <xf numFmtId="0" fontId="30" fillId="0" borderId="0" xfId="7" applyNumberFormat="1" applyFont="1" applyAlignment="1">
      <alignment horizontal="centerContinuous"/>
    </xf>
    <xf numFmtId="0" fontId="29" fillId="0" borderId="0" xfId="6" applyNumberFormat="1" applyFont="1" applyAlignment="1">
      <alignment horizontal="center"/>
    </xf>
    <xf numFmtId="0" fontId="29" fillId="0" borderId="1" xfId="6" applyNumberFormat="1" applyFont="1" applyBorder="1" applyAlignment="1">
      <alignment horizontal="center"/>
    </xf>
    <xf numFmtId="0" fontId="30" fillId="0" borderId="0" xfId="8" applyFont="1" applyAlignment="1">
      <alignment horizontal="left"/>
    </xf>
    <xf numFmtId="0" fontId="29" fillId="0" borderId="0" xfId="6" quotePrefix="1" applyFont="1" applyAlignment="1">
      <alignment horizontal="center"/>
    </xf>
    <xf numFmtId="0" fontId="29" fillId="0" borderId="0" xfId="6" applyFont="1" applyBorder="1" applyAlignment="1">
      <alignment horizontal="left"/>
    </xf>
    <xf numFmtId="0" fontId="29" fillId="0" borderId="0" xfId="6" quotePrefix="1" applyFont="1" applyBorder="1" applyAlignment="1">
      <alignment horizontal="center"/>
    </xf>
    <xf numFmtId="0" fontId="24" fillId="0" borderId="6" xfId="0" applyFont="1" applyBorder="1" applyAlignment="1" applyProtection="1">
      <alignment horizontal="center"/>
      <protection locked="0"/>
    </xf>
    <xf numFmtId="0" fontId="26" fillId="0" borderId="0" xfId="144" applyFont="1"/>
    <xf numFmtId="0" fontId="25" fillId="0" borderId="0" xfId="144" applyFont="1" applyAlignment="1"/>
    <xf numFmtId="0" fontId="16" fillId="0" borderId="0" xfId="144" applyFont="1" applyFill="1" applyProtection="1">
      <protection locked="0"/>
    </xf>
    <xf numFmtId="0" fontId="35" fillId="0" borderId="0" xfId="6" applyFont="1" applyBorder="1" applyAlignment="1">
      <alignment horizontal="left"/>
    </xf>
    <xf numFmtId="167" fontId="16" fillId="0" borderId="0" xfId="5" applyNumberFormat="1" applyFont="1" applyFill="1"/>
    <xf numFmtId="167" fontId="16" fillId="0" borderId="0" xfId="5" applyNumberFormat="1" applyFont="1" applyFill="1" applyBorder="1"/>
    <xf numFmtId="167" fontId="111" fillId="0" borderId="0" xfId="5" applyNumberFormat="1" applyFont="1" applyFill="1"/>
    <xf numFmtId="0" fontId="111" fillId="0" borderId="0" xfId="706" applyFont="1" applyFill="1"/>
    <xf numFmtId="0" fontId="111" fillId="0" borderId="1" xfId="706" applyFont="1" applyFill="1" applyBorder="1"/>
    <xf numFmtId="0" fontId="36" fillId="0" borderId="0" xfId="0" applyFont="1"/>
    <xf numFmtId="0" fontId="16" fillId="0" borderId="0" xfId="0" applyFont="1" applyFill="1" applyAlignment="1">
      <alignment horizontal="center"/>
    </xf>
    <xf numFmtId="0" fontId="16" fillId="0" borderId="0" xfId="0" applyFont="1" applyFill="1" applyBorder="1"/>
    <xf numFmtId="164" fontId="16" fillId="0" borderId="0" xfId="1" applyNumberFormat="1" applyFont="1" applyFill="1" applyBorder="1"/>
    <xf numFmtId="0" fontId="16" fillId="0" borderId="0" xfId="0" applyFont="1" applyFill="1" applyBorder="1" applyAlignment="1">
      <alignment horizontal="center"/>
    </xf>
    <xf numFmtId="0" fontId="16" fillId="0" borderId="0" xfId="0" applyFont="1" applyAlignment="1">
      <alignment horizontal="left"/>
    </xf>
    <xf numFmtId="0" fontId="16" fillId="0" borderId="0" xfId="0" applyFont="1" applyAlignment="1">
      <alignment wrapText="1"/>
    </xf>
    <xf numFmtId="0" fontId="16" fillId="0" borderId="2" xfId="0" applyFont="1" applyFill="1" applyBorder="1"/>
    <xf numFmtId="0" fontId="16" fillId="0" borderId="0" xfId="0" applyFont="1" applyBorder="1"/>
    <xf numFmtId="167" fontId="16" fillId="0" borderId="0" xfId="0" applyNumberFormat="1" applyFont="1"/>
    <xf numFmtId="0" fontId="17" fillId="0" borderId="0" xfId="0" applyFont="1"/>
    <xf numFmtId="0" fontId="43" fillId="0" borderId="0" xfId="0" applyFont="1" applyAlignment="1"/>
    <xf numFmtId="0" fontId="29" fillId="0" borderId="1" xfId="6" applyFont="1" applyFill="1" applyBorder="1" applyAlignment="1">
      <alignment horizontal="center"/>
    </xf>
    <xf numFmtId="0" fontId="132" fillId="0" borderId="0" xfId="0" applyFont="1" applyFill="1"/>
    <xf numFmtId="172" fontId="132" fillId="0" borderId="0" xfId="6" applyNumberFormat="1" applyFont="1" applyFill="1" applyAlignment="1">
      <alignment horizontal="right"/>
    </xf>
    <xf numFmtId="167" fontId="132" fillId="0" borderId="0" xfId="5" applyNumberFormat="1" applyFont="1" applyFill="1" applyBorder="1"/>
    <xf numFmtId="172" fontId="132" fillId="0" borderId="0" xfId="6" applyNumberFormat="1" applyFont="1" applyFill="1" applyBorder="1" applyAlignment="1">
      <alignment horizontal="right"/>
    </xf>
    <xf numFmtId="167" fontId="132" fillId="0" borderId="0" xfId="0" applyNumberFormat="1" applyFont="1"/>
    <xf numFmtId="0" fontId="132" fillId="0" borderId="0" xfId="0" applyFont="1"/>
    <xf numFmtId="0" fontId="133" fillId="0" borderId="0" xfId="0" applyFont="1" applyAlignment="1"/>
    <xf numFmtId="0" fontId="132" fillId="0" borderId="0" xfId="0" applyFont="1" applyProtection="1">
      <protection locked="0"/>
    </xf>
    <xf numFmtId="0" fontId="132" fillId="0" borderId="0" xfId="0" applyFont="1" applyFill="1" applyAlignment="1" applyProtection="1">
      <alignment horizontal="center"/>
      <protection locked="0"/>
    </xf>
    <xf numFmtId="0" fontId="135" fillId="0" borderId="0" xfId="0" applyFont="1" applyAlignment="1" applyProtection="1">
      <alignment horizontal="center"/>
      <protection locked="0"/>
    </xf>
    <xf numFmtId="0" fontId="136" fillId="0" borderId="0" xfId="0" applyFont="1" applyAlignment="1" applyProtection="1">
      <alignment horizontal="center"/>
      <protection locked="0"/>
    </xf>
    <xf numFmtId="0" fontId="136" fillId="0" borderId="0" xfId="0" applyFont="1" applyProtection="1">
      <protection locked="0"/>
    </xf>
    <xf numFmtId="0" fontId="136" fillId="0" borderId="0" xfId="0" applyFont="1" applyFill="1" applyAlignment="1" applyProtection="1">
      <alignment horizontal="center"/>
      <protection locked="0"/>
    </xf>
    <xf numFmtId="164" fontId="136" fillId="0" borderId="0" xfId="1" applyNumberFormat="1" applyFont="1" applyFill="1" applyAlignment="1" applyProtection="1">
      <alignment horizontal="center" vertical="center"/>
      <protection locked="0"/>
    </xf>
    <xf numFmtId="164" fontId="136" fillId="0" borderId="0" xfId="1" applyNumberFormat="1" applyFont="1" applyFill="1" applyBorder="1" applyAlignment="1" applyProtection="1">
      <alignment horizontal="center"/>
      <protection locked="0"/>
    </xf>
    <xf numFmtId="164" fontId="135" fillId="0" borderId="0" xfId="1" applyNumberFormat="1" applyFont="1" applyFill="1" applyBorder="1" applyAlignment="1" applyProtection="1">
      <alignment horizontal="center"/>
      <protection locked="0"/>
    </xf>
    <xf numFmtId="0" fontId="135" fillId="0" borderId="0" xfId="0" applyFont="1" applyProtection="1">
      <protection locked="0"/>
    </xf>
    <xf numFmtId="164" fontId="136" fillId="0" borderId="0" xfId="1" applyNumberFormat="1" applyFont="1" applyFill="1" applyBorder="1" applyAlignment="1" applyProtection="1">
      <alignment horizontal="center" vertical="center"/>
      <protection locked="0"/>
    </xf>
    <xf numFmtId="164" fontId="136" fillId="0" borderId="0" xfId="1" applyNumberFormat="1" applyFont="1" applyFill="1" applyAlignment="1" applyProtection="1">
      <alignment horizontal="center"/>
      <protection locked="0"/>
    </xf>
    <xf numFmtId="172" fontId="136" fillId="0" borderId="0" xfId="6" applyNumberFormat="1" applyFont="1" applyFill="1" applyAlignment="1">
      <alignment horizontal="right"/>
    </xf>
    <xf numFmtId="0" fontId="136" fillId="0" borderId="0" xfId="0" applyFont="1" applyBorder="1" applyProtection="1">
      <protection locked="0"/>
    </xf>
    <xf numFmtId="172" fontId="136" fillId="0" borderId="0" xfId="6" applyNumberFormat="1" applyFont="1" applyFill="1" applyBorder="1" applyAlignment="1">
      <alignment horizontal="right"/>
    </xf>
    <xf numFmtId="0" fontId="136" fillId="0" borderId="0" xfId="0" applyFont="1" applyFill="1" applyBorder="1" applyAlignment="1" applyProtection="1">
      <protection locked="0"/>
    </xf>
    <xf numFmtId="0" fontId="136" fillId="0" borderId="0" xfId="0" applyFont="1" applyFill="1" applyBorder="1" applyProtection="1">
      <protection locked="0"/>
    </xf>
    <xf numFmtId="0" fontId="136" fillId="0" borderId="0" xfId="0" applyFont="1" applyFill="1" applyProtection="1">
      <protection locked="0"/>
    </xf>
    <xf numFmtId="43" fontId="136" fillId="0" borderId="0" xfId="0" applyNumberFormat="1" applyFont="1" applyFill="1" applyProtection="1">
      <protection locked="0"/>
    </xf>
    <xf numFmtId="0" fontId="132" fillId="0" borderId="0" xfId="0" applyFont="1" applyAlignment="1" applyProtection="1">
      <alignment horizontal="center"/>
      <protection locked="0"/>
    </xf>
    <xf numFmtId="0" fontId="132" fillId="0" borderId="0" xfId="0" applyFont="1" applyFill="1" applyProtection="1">
      <protection locked="0"/>
    </xf>
    <xf numFmtId="0" fontId="131" fillId="0" borderId="0" xfId="7" applyNumberFormat="1" applyFont="1" applyAlignment="1">
      <alignment horizontal="centerContinuous"/>
    </xf>
    <xf numFmtId="0" fontId="137" fillId="0" borderId="0" xfId="7" applyNumberFormat="1" applyFont="1" applyFill="1" applyAlignment="1">
      <alignment horizontal="center"/>
    </xf>
    <xf numFmtId="0" fontId="137" fillId="0" borderId="0" xfId="7" applyNumberFormat="1" applyFont="1" applyFill="1" applyAlignment="1">
      <alignment horizontal="centerContinuous"/>
    </xf>
    <xf numFmtId="0" fontId="132" fillId="0" borderId="0" xfId="6" applyNumberFormat="1" applyFont="1"/>
    <xf numFmtId="0" fontId="132" fillId="0" borderId="0" xfId="6" applyNumberFormat="1" applyFont="1" applyFill="1" applyAlignment="1">
      <alignment horizontal="center"/>
    </xf>
    <xf numFmtId="0" fontId="132" fillId="0" borderId="0" xfId="6" applyNumberFormat="1" applyFont="1" applyFill="1"/>
    <xf numFmtId="0" fontId="132" fillId="0" borderId="0" xfId="6" applyNumberFormat="1" applyFont="1" applyAlignment="1">
      <alignment horizontal="center"/>
    </xf>
    <xf numFmtId="0" fontId="131" fillId="0" borderId="0" xfId="8" applyFont="1" applyAlignment="1">
      <alignment horizontal="left"/>
    </xf>
    <xf numFmtId="0" fontId="131" fillId="0" borderId="0" xfId="8" quotePrefix="1" applyFont="1" applyAlignment="1">
      <alignment horizontal="center"/>
    </xf>
    <xf numFmtId="0" fontId="131" fillId="0" borderId="0" xfId="8" quotePrefix="1" applyFont="1" applyFill="1" applyAlignment="1">
      <alignment horizontal="center"/>
    </xf>
    <xf numFmtId="0" fontId="132" fillId="0" borderId="0" xfId="6" applyFont="1"/>
    <xf numFmtId="169" fontId="132" fillId="0" borderId="0" xfId="6" applyNumberFormat="1" applyFont="1" applyFill="1" applyAlignment="1">
      <alignment horizontal="center"/>
    </xf>
    <xf numFmtId="0" fontId="132" fillId="0" borderId="0" xfId="6" applyFont="1" applyFill="1"/>
    <xf numFmtId="169" fontId="132" fillId="0" borderId="0" xfId="6" applyNumberFormat="1" applyFont="1" applyFill="1"/>
    <xf numFmtId="0" fontId="132" fillId="0" borderId="0" xfId="6" applyFont="1" applyAlignment="1">
      <alignment horizontal="left"/>
    </xf>
    <xf numFmtId="0" fontId="132" fillId="0" borderId="0" xfId="6" applyFont="1" applyAlignment="1">
      <alignment horizontal="center"/>
    </xf>
    <xf numFmtId="0" fontId="132" fillId="0" borderId="0" xfId="6" quotePrefix="1" applyFont="1" applyAlignment="1">
      <alignment horizontal="center"/>
    </xf>
    <xf numFmtId="0" fontId="132" fillId="0" borderId="0" xfId="6" quotePrefix="1" applyFont="1" applyFill="1" applyAlignment="1">
      <alignment horizontal="center"/>
    </xf>
    <xf numFmtId="0" fontId="132" fillId="0" borderId="1" xfId="6" applyFont="1" applyBorder="1" applyAlignment="1">
      <alignment horizontal="center"/>
    </xf>
    <xf numFmtId="168" fontId="132" fillId="0" borderId="0" xfId="6" quotePrefix="1" applyNumberFormat="1" applyFont="1" applyFill="1" applyBorder="1" applyAlignment="1">
      <alignment horizontal="right"/>
    </xf>
    <xf numFmtId="0" fontId="132" fillId="0" borderId="0" xfId="6" applyFont="1" applyBorder="1"/>
    <xf numFmtId="0" fontId="132" fillId="0" borderId="0" xfId="6" applyFont="1" applyBorder="1" applyAlignment="1">
      <alignment horizontal="center"/>
    </xf>
    <xf numFmtId="0" fontId="132" fillId="0" borderId="0" xfId="6" applyFont="1" applyFill="1" applyBorder="1"/>
    <xf numFmtId="0" fontId="132" fillId="0" borderId="0" xfId="6" applyFont="1" applyFill="1" applyAlignment="1">
      <alignment horizontal="left"/>
    </xf>
    <xf numFmtId="0" fontId="132" fillId="0" borderId="0" xfId="6" applyFont="1" applyFill="1" applyBorder="1" applyAlignment="1">
      <alignment horizontal="left"/>
    </xf>
    <xf numFmtId="0" fontId="132" fillId="0" borderId="0" xfId="6" applyFont="1" applyBorder="1" applyAlignment="1">
      <alignment horizontal="left"/>
    </xf>
    <xf numFmtId="0" fontId="132" fillId="0" borderId="0" xfId="6" quotePrefix="1" applyFont="1" applyFill="1" applyBorder="1" applyAlignment="1">
      <alignment horizontal="center"/>
    </xf>
    <xf numFmtId="0" fontId="132" fillId="0" borderId="1" xfId="6" applyFont="1" applyBorder="1" applyAlignment="1">
      <alignment horizontal="left"/>
    </xf>
    <xf numFmtId="0" fontId="131" fillId="0" borderId="0" xfId="6" applyFont="1" applyAlignment="1">
      <alignment horizontal="left"/>
    </xf>
    <xf numFmtId="169" fontId="132" fillId="0" borderId="0" xfId="6" quotePrefix="1" applyNumberFormat="1" applyFont="1" applyFill="1" applyBorder="1" applyAlignment="1">
      <alignment horizontal="center"/>
    </xf>
    <xf numFmtId="0" fontId="132" fillId="0" borderId="0" xfId="6" quotePrefix="1" applyFont="1" applyBorder="1" applyAlignment="1">
      <alignment horizontal="center"/>
    </xf>
    <xf numFmtId="0" fontId="138" fillId="0" borderId="0" xfId="7" applyNumberFormat="1" applyFont="1" applyAlignment="1">
      <alignment horizontal="centerContinuous"/>
    </xf>
    <xf numFmtId="0" fontId="138" fillId="0" borderId="0" xfId="7" applyNumberFormat="1" applyFont="1" applyBorder="1" applyAlignment="1">
      <alignment horizontal="centerContinuous"/>
    </xf>
    <xf numFmtId="0" fontId="132" fillId="0" borderId="0" xfId="6" applyNumberFormat="1" applyFont="1" applyBorder="1"/>
    <xf numFmtId="0" fontId="131" fillId="0" borderId="0" xfId="10" applyNumberFormat="1" applyFont="1" applyFill="1" applyAlignment="1">
      <alignment horizontal="right"/>
    </xf>
    <xf numFmtId="0" fontId="131" fillId="0" borderId="0" xfId="10" applyNumberFormat="1" applyFont="1" applyFill="1" applyBorder="1" applyAlignment="1">
      <alignment horizontal="right"/>
    </xf>
    <xf numFmtId="169" fontId="132" fillId="0" borderId="0" xfId="6" applyNumberFormat="1" applyFont="1" applyFill="1" applyBorder="1" applyAlignment="1">
      <alignment horizontal="center"/>
    </xf>
    <xf numFmtId="168" fontId="132" fillId="0" borderId="0" xfId="6" applyNumberFormat="1" applyFont="1" applyFill="1" applyBorder="1" applyAlignment="1">
      <alignment horizontal="center"/>
    </xf>
    <xf numFmtId="168" fontId="132" fillId="0" borderId="0" xfId="6" applyNumberFormat="1" applyFont="1" applyFill="1" applyAlignment="1">
      <alignment horizontal="center"/>
    </xf>
    <xf numFmtId="168" fontId="132" fillId="0" borderId="0" xfId="1" applyNumberFormat="1" applyFont="1" applyFill="1" applyBorder="1" applyAlignment="1" applyProtection="1">
      <alignment horizontal="right"/>
      <protection locked="0"/>
    </xf>
    <xf numFmtId="164" fontId="132" fillId="0" borderId="0" xfId="1" applyNumberFormat="1" applyFont="1" applyFill="1" applyBorder="1" applyAlignment="1" applyProtection="1">
      <alignment horizontal="right"/>
      <protection locked="0"/>
    </xf>
    <xf numFmtId="171" fontId="132" fillId="0" borderId="0" xfId="6" applyNumberFormat="1" applyFont="1" applyFill="1" applyAlignment="1"/>
    <xf numFmtId="43" fontId="132" fillId="0" borderId="0" xfId="1" applyFont="1" applyFill="1" applyAlignment="1">
      <alignment horizontal="right"/>
    </xf>
    <xf numFmtId="171" fontId="132" fillId="0" borderId="0" xfId="6" applyNumberFormat="1" applyFont="1" applyFill="1" applyBorder="1" applyAlignment="1">
      <alignment horizontal="center"/>
    </xf>
    <xf numFmtId="171" fontId="132" fillId="0" borderId="0" xfId="6" applyNumberFormat="1" applyFont="1" applyFill="1" applyBorder="1" applyAlignment="1"/>
    <xf numFmtId="169" fontId="132" fillId="0" borderId="0" xfId="6" quotePrefix="1" applyNumberFormat="1" applyFont="1" applyFill="1" applyAlignment="1">
      <alignment horizontal="center"/>
    </xf>
    <xf numFmtId="169" fontId="132" fillId="0" borderId="0" xfId="6" applyNumberFormat="1" applyFont="1" applyAlignment="1">
      <alignment horizontal="center"/>
    </xf>
    <xf numFmtId="169" fontId="132" fillId="0" borderId="0" xfId="6" applyNumberFormat="1" applyFont="1" applyBorder="1" applyAlignment="1">
      <alignment horizontal="center"/>
    </xf>
    <xf numFmtId="169" fontId="132" fillId="0" borderId="0" xfId="6" applyNumberFormat="1" applyFont="1"/>
    <xf numFmtId="169" fontId="132" fillId="0" borderId="0" xfId="6" applyNumberFormat="1" applyFont="1" applyBorder="1"/>
    <xf numFmtId="0" fontId="138" fillId="0" borderId="0" xfId="7" applyNumberFormat="1" applyFont="1" applyBorder="1" applyAlignment="1">
      <alignment horizontal="center"/>
    </xf>
    <xf numFmtId="0" fontId="132" fillId="0" borderId="0" xfId="6" applyNumberFormat="1" applyFont="1" applyBorder="1" applyAlignment="1">
      <alignment horizontal="center"/>
    </xf>
    <xf numFmtId="0" fontId="136" fillId="0" borderId="0" xfId="6" applyNumberFormat="1" applyFont="1"/>
    <xf numFmtId="0" fontId="136" fillId="0" borderId="0" xfId="6" applyNumberFormat="1" applyFont="1" applyAlignment="1">
      <alignment horizontal="center"/>
    </xf>
    <xf numFmtId="0" fontId="136" fillId="0" borderId="0" xfId="6" applyNumberFormat="1" applyFont="1" applyBorder="1" applyAlignment="1">
      <alignment horizontal="center"/>
    </xf>
    <xf numFmtId="169" fontId="139" fillId="0" borderId="0" xfId="7" applyNumberFormat="1" applyFont="1"/>
    <xf numFmtId="0" fontId="135" fillId="0" borderId="0" xfId="7" applyFont="1" applyAlignment="1">
      <alignment horizontal="left"/>
    </xf>
    <xf numFmtId="0" fontId="135" fillId="0" borderId="0" xfId="7" quotePrefix="1" applyFont="1" applyAlignment="1">
      <alignment horizontal="center"/>
    </xf>
    <xf numFmtId="169" fontId="139" fillId="0" borderId="0" xfId="7" applyNumberFormat="1" applyFont="1" applyBorder="1" applyAlignment="1">
      <alignment horizontal="center"/>
    </xf>
    <xf numFmtId="169" fontId="136" fillId="0" borderId="0" xfId="6" applyNumberFormat="1" applyFont="1"/>
    <xf numFmtId="0" fontId="136" fillId="0" borderId="0" xfId="6" applyFont="1"/>
    <xf numFmtId="0" fontId="136" fillId="0" borderId="0" xfId="6" applyFont="1" applyAlignment="1">
      <alignment horizontal="center"/>
    </xf>
    <xf numFmtId="0" fontId="136" fillId="0" borderId="0" xfId="8" applyFont="1" applyAlignment="1">
      <alignment horizontal="left"/>
    </xf>
    <xf numFmtId="0" fontId="135" fillId="0" borderId="0" xfId="6" applyFont="1" applyAlignment="1">
      <alignment horizontal="left"/>
    </xf>
    <xf numFmtId="0" fontId="136" fillId="0" borderId="0" xfId="8" applyFont="1" applyFill="1" applyAlignment="1">
      <alignment horizontal="left"/>
    </xf>
    <xf numFmtId="0" fontId="135" fillId="0" borderId="0" xfId="8" applyFont="1" applyAlignment="1">
      <alignment horizontal="left"/>
    </xf>
    <xf numFmtId="0" fontId="135" fillId="0" borderId="0" xfId="8" quotePrefix="1" applyFont="1" applyAlignment="1">
      <alignment horizontal="left"/>
    </xf>
    <xf numFmtId="0" fontId="136" fillId="0" borderId="0" xfId="6" applyFont="1" applyAlignment="1">
      <alignment horizontal="left"/>
    </xf>
    <xf numFmtId="0" fontId="139" fillId="0" borderId="0" xfId="7" applyNumberFormat="1" applyFont="1" applyAlignment="1">
      <alignment horizontal="centerContinuous"/>
    </xf>
    <xf numFmtId="0" fontId="138" fillId="0" borderId="0" xfId="7" applyNumberFormat="1" applyFont="1" applyAlignment="1">
      <alignment horizontal="center"/>
    </xf>
    <xf numFmtId="0" fontId="138" fillId="0" borderId="0" xfId="7" applyNumberFormat="1" applyFont="1" applyFill="1" applyAlignment="1">
      <alignment horizontal="centerContinuous"/>
    </xf>
    <xf numFmtId="0" fontId="136" fillId="0" borderId="0" xfId="6" applyNumberFormat="1" applyFont="1" applyFill="1"/>
    <xf numFmtId="0" fontId="135" fillId="0" borderId="0" xfId="7" applyFont="1" applyFill="1" applyAlignment="1">
      <alignment horizontal="left"/>
    </xf>
    <xf numFmtId="0" fontId="136" fillId="0" borderId="0" xfId="6" applyFont="1" applyFill="1"/>
    <xf numFmtId="0" fontId="135" fillId="0" borderId="0" xfId="6" applyFont="1" applyFill="1" applyAlignment="1">
      <alignment horizontal="left"/>
    </xf>
    <xf numFmtId="0" fontId="135" fillId="0" borderId="0" xfId="8" applyFont="1" applyFill="1" applyAlignment="1">
      <alignment horizontal="left"/>
    </xf>
    <xf numFmtId="0" fontId="135" fillId="0" borderId="0" xfId="8" quotePrefix="1" applyFont="1" applyFill="1" applyAlignment="1">
      <alignment horizontal="left"/>
    </xf>
    <xf numFmtId="0" fontId="136" fillId="0" borderId="0" xfId="6" applyFont="1" applyFill="1" applyAlignment="1">
      <alignment horizontal="left"/>
    </xf>
    <xf numFmtId="179" fontId="136" fillId="0" borderId="0" xfId="1" applyNumberFormat="1" applyFont="1" applyFill="1" applyBorder="1" applyAlignment="1">
      <alignment horizontal="right"/>
    </xf>
    <xf numFmtId="0" fontId="134" fillId="0" borderId="0" xfId="0" applyFont="1" applyAlignment="1">
      <alignment horizontal="left"/>
    </xf>
    <xf numFmtId="0" fontId="135" fillId="0" borderId="0" xfId="0" applyFont="1" applyFill="1" applyProtection="1">
      <protection locked="0"/>
    </xf>
    <xf numFmtId="0" fontId="134" fillId="0" borderId="0" xfId="415" applyFont="1" applyBorder="1" applyAlignment="1" applyProtection="1">
      <alignment horizontal="center"/>
      <protection locked="0"/>
    </xf>
    <xf numFmtId="0" fontId="140" fillId="0" borderId="0" xfId="0" applyFont="1"/>
    <xf numFmtId="167" fontId="136" fillId="0" borderId="0" xfId="5" applyNumberFormat="1" applyFont="1" applyFill="1"/>
    <xf numFmtId="0" fontId="132" fillId="0" borderId="0" xfId="706" applyFont="1"/>
    <xf numFmtId="0" fontId="136" fillId="0" borderId="0" xfId="706" applyFont="1" applyFill="1"/>
    <xf numFmtId="0" fontId="132" fillId="0" borderId="0" xfId="144" applyFont="1"/>
    <xf numFmtId="0" fontId="132" fillId="0" borderId="0" xfId="706" applyFont="1" applyFill="1"/>
    <xf numFmtId="0" fontId="132" fillId="0" borderId="0" xfId="706" applyFont="1" applyAlignment="1"/>
    <xf numFmtId="0" fontId="131" fillId="0" borderId="0" xfId="144" applyFont="1" applyAlignment="1">
      <alignment horizontal="center"/>
    </xf>
    <xf numFmtId="0" fontId="131" fillId="0" borderId="0" xfId="144" applyFont="1" applyBorder="1" applyAlignment="1">
      <alignment horizontal="center"/>
    </xf>
    <xf numFmtId="0" fontId="132" fillId="0" borderId="0" xfId="144" applyFont="1" applyBorder="1" applyAlignment="1">
      <alignment horizontal="right"/>
    </xf>
    <xf numFmtId="0" fontId="132" fillId="0" borderId="0" xfId="144" applyFont="1" applyBorder="1" applyAlignment="1">
      <alignment horizontal="center"/>
    </xf>
    <xf numFmtId="0" fontId="131" fillId="0" borderId="1" xfId="144" applyFont="1" applyBorder="1" applyAlignment="1">
      <alignment horizontal="right"/>
    </xf>
    <xf numFmtId="0" fontId="131" fillId="0" borderId="0" xfId="144" applyFont="1" applyBorder="1" applyAlignment="1">
      <alignment horizontal="right"/>
    </xf>
    <xf numFmtId="166" fontId="132" fillId="0" borderId="0" xfId="144" applyNumberFormat="1" applyFont="1" applyFill="1" applyBorder="1" applyAlignment="1">
      <alignment horizontal="center"/>
    </xf>
    <xf numFmtId="0" fontId="132" fillId="0" borderId="0" xfId="144" applyFont="1" applyFill="1" applyBorder="1" applyAlignment="1">
      <alignment horizontal="center"/>
    </xf>
    <xf numFmtId="166" fontId="132" fillId="0" borderId="0" xfId="144" applyNumberFormat="1" applyFont="1" applyBorder="1" applyAlignment="1">
      <alignment horizontal="center"/>
    </xf>
    <xf numFmtId="0" fontId="131" fillId="0" borderId="0" xfId="144" applyFont="1" applyAlignment="1"/>
    <xf numFmtId="172" fontId="111" fillId="0" borderId="0" xfId="6" applyNumberFormat="1" applyFont="1" applyFill="1" applyAlignment="1">
      <alignment horizontal="right"/>
    </xf>
    <xf numFmtId="0" fontId="113" fillId="0" borderId="0" xfId="0" applyNumberFormat="1" applyFont="1" applyFill="1" applyBorder="1" applyAlignment="1" applyProtection="1"/>
    <xf numFmtId="0" fontId="113" fillId="0" borderId="0" xfId="0" applyFont="1"/>
    <xf numFmtId="0" fontId="141" fillId="0" borderId="0" xfId="144" quotePrefix="1" applyFont="1" applyAlignment="1">
      <alignment horizontal="right"/>
    </xf>
    <xf numFmtId="0" fontId="141" fillId="0" borderId="1" xfId="144" applyFont="1" applyBorder="1" applyAlignment="1">
      <alignment horizontal="right"/>
    </xf>
    <xf numFmtId="164" fontId="113" fillId="0" borderId="0" xfId="1" applyNumberFormat="1" applyFont="1" applyFill="1"/>
    <xf numFmtId="166" fontId="113" fillId="0" borderId="0" xfId="144" applyNumberFormat="1" applyFont="1" applyFill="1" applyBorder="1" applyAlignment="1">
      <alignment horizontal="center"/>
    </xf>
    <xf numFmtId="0" fontId="113" fillId="0" borderId="0" xfId="144" applyFont="1" applyFill="1" applyBorder="1" applyAlignment="1">
      <alignment horizontal="center"/>
    </xf>
    <xf numFmtId="0" fontId="113" fillId="0" borderId="0" xfId="144" applyFont="1" applyFill="1"/>
    <xf numFmtId="0" fontId="113" fillId="0" borderId="0" xfId="144" applyFont="1" applyBorder="1" applyAlignment="1">
      <alignment horizontal="center"/>
    </xf>
    <xf numFmtId="0" fontId="113" fillId="0" borderId="0" xfId="144" applyFont="1"/>
    <xf numFmtId="0" fontId="141" fillId="0" borderId="3" xfId="144" applyFont="1" applyBorder="1" applyAlignment="1">
      <alignment horizontal="center"/>
    </xf>
    <xf numFmtId="166" fontId="113" fillId="0" borderId="0" xfId="144" applyNumberFormat="1" applyFont="1" applyBorder="1" applyAlignment="1">
      <alignment horizontal="center"/>
    </xf>
    <xf numFmtId="0" fontId="113" fillId="0" borderId="0" xfId="144" applyFont="1" applyBorder="1" applyAlignment="1">
      <alignment horizontal="right"/>
    </xf>
    <xf numFmtId="0" fontId="141" fillId="0" borderId="0" xfId="144" applyFont="1" applyAlignment="1"/>
    <xf numFmtId="164" fontId="113" fillId="0" borderId="0" xfId="2804" applyNumberFormat="1" applyFont="1" applyFill="1"/>
    <xf numFmtId="165" fontId="113" fillId="0" borderId="0" xfId="2804" applyNumberFormat="1" applyFont="1" applyFill="1"/>
    <xf numFmtId="164" fontId="113" fillId="0" borderId="0" xfId="2804" applyNumberFormat="1" applyFont="1" applyFill="1" applyBorder="1"/>
    <xf numFmtId="43" fontId="141" fillId="0" borderId="0" xfId="144" applyNumberFormat="1" applyFont="1" applyFill="1" applyBorder="1"/>
    <xf numFmtId="43" fontId="113" fillId="0" borderId="0" xfId="144" applyNumberFormat="1" applyFont="1" applyFill="1"/>
    <xf numFmtId="172" fontId="113" fillId="0" borderId="0" xfId="6" applyNumberFormat="1" applyFont="1" applyFill="1" applyAlignment="1">
      <alignment horizontal="right"/>
    </xf>
    <xf numFmtId="0" fontId="113" fillId="0" borderId="2" xfId="144" applyFont="1" applyBorder="1" applyAlignment="1">
      <alignment horizontal="center"/>
    </xf>
    <xf numFmtId="0" fontId="141" fillId="0" borderId="0" xfId="144" applyFont="1" applyBorder="1" applyAlignment="1">
      <alignment horizontal="center"/>
    </xf>
    <xf numFmtId="0" fontId="141" fillId="0" borderId="0" xfId="144" applyFont="1"/>
    <xf numFmtId="0" fontId="112" fillId="0" borderId="0" xfId="0" applyFont="1" applyAlignment="1" applyProtection="1">
      <alignment horizontal="center"/>
      <protection locked="0"/>
    </xf>
    <xf numFmtId="0" fontId="112" fillId="0" borderId="1" xfId="0" applyFont="1" applyBorder="1" applyAlignment="1" applyProtection="1">
      <alignment horizontal="center"/>
      <protection locked="0"/>
    </xf>
    <xf numFmtId="0" fontId="111" fillId="0" borderId="0" xfId="0" applyFont="1" applyAlignment="1" applyProtection="1">
      <alignment horizontal="center"/>
      <protection locked="0"/>
    </xf>
    <xf numFmtId="0" fontId="111" fillId="0" borderId="0" xfId="0" applyFont="1" applyProtection="1">
      <protection locked="0"/>
    </xf>
    <xf numFmtId="164" fontId="111" fillId="0" borderId="0" xfId="1" applyNumberFormat="1" applyFont="1" applyFill="1" applyAlignment="1" applyProtection="1">
      <alignment horizontal="center"/>
      <protection locked="0"/>
    </xf>
    <xf numFmtId="164" fontId="111" fillId="0" borderId="0" xfId="1" applyNumberFormat="1" applyFont="1" applyAlignment="1" applyProtection="1">
      <alignment horizontal="center"/>
      <protection locked="0"/>
    </xf>
    <xf numFmtId="164" fontId="111" fillId="0" borderId="0" xfId="1" applyNumberFormat="1" applyFont="1" applyFill="1" applyBorder="1" applyAlignment="1" applyProtection="1">
      <alignment horizontal="center"/>
      <protection locked="0"/>
    </xf>
    <xf numFmtId="0" fontId="111" fillId="0" borderId="0" xfId="0" applyFont="1" applyFill="1" applyAlignment="1" applyProtection="1">
      <alignment horizontal="center"/>
      <protection locked="0"/>
    </xf>
    <xf numFmtId="0" fontId="111" fillId="0" borderId="0" xfId="0" applyFont="1" applyFill="1" applyProtection="1">
      <protection locked="0"/>
    </xf>
    <xf numFmtId="0" fontId="111" fillId="0" borderId="1" xfId="0" applyFont="1" applyBorder="1" applyAlignment="1" applyProtection="1">
      <alignment horizontal="center"/>
      <protection locked="0"/>
    </xf>
    <xf numFmtId="0" fontId="112" fillId="0" borderId="3" xfId="0" applyFont="1" applyBorder="1" applyAlignment="1" applyProtection="1">
      <alignment horizontal="center"/>
      <protection locked="0"/>
    </xf>
    <xf numFmtId="0" fontId="111" fillId="0" borderId="0" xfId="0" applyFont="1" applyBorder="1" applyAlignment="1" applyProtection="1">
      <alignment horizontal="center"/>
      <protection locked="0"/>
    </xf>
    <xf numFmtId="0" fontId="111" fillId="0" borderId="0" xfId="0" applyFont="1" applyBorder="1" applyProtection="1">
      <protection locked="0"/>
    </xf>
    <xf numFmtId="0" fontId="112" fillId="0" borderId="0" xfId="0" applyFont="1" applyBorder="1" applyAlignment="1" applyProtection="1">
      <alignment horizontal="center"/>
      <protection locked="0"/>
    </xf>
    <xf numFmtId="0" fontId="112" fillId="0" borderId="0" xfId="0" applyFont="1" applyAlignment="1" applyProtection="1">
      <alignment horizontal="left" wrapText="1"/>
      <protection locked="0"/>
    </xf>
    <xf numFmtId="0" fontId="112" fillId="0" borderId="2" xfId="0" applyFont="1" applyBorder="1" applyAlignment="1" applyProtection="1">
      <alignment horizontal="center"/>
      <protection locked="0"/>
    </xf>
    <xf numFmtId="43" fontId="111" fillId="0" borderId="0" xfId="0" applyNumberFormat="1" applyFont="1" applyFill="1" applyProtection="1">
      <protection locked="0"/>
    </xf>
    <xf numFmtId="9" fontId="111" fillId="0" borderId="0" xfId="5" applyFont="1" applyAlignment="1" applyProtection="1">
      <alignment horizontal="center"/>
      <protection locked="0"/>
    </xf>
    <xf numFmtId="0" fontId="113" fillId="0" borderId="0" xfId="0" applyFont="1" applyProtection="1">
      <protection locked="0"/>
    </xf>
    <xf numFmtId="0" fontId="112" fillId="0" borderId="0" xfId="0" applyFont="1" applyAlignment="1" applyProtection="1">
      <alignment horizontal="right"/>
      <protection locked="0"/>
    </xf>
    <xf numFmtId="0" fontId="112" fillId="0" borderId="1" xfId="0" applyFont="1" applyBorder="1" applyAlignment="1" applyProtection="1">
      <alignment horizontal="right"/>
      <protection locked="0"/>
    </xf>
    <xf numFmtId="164" fontId="111" fillId="0" borderId="0" xfId="1" applyNumberFormat="1" applyFont="1" applyFill="1" applyAlignment="1" applyProtection="1">
      <alignment horizontal="center" vertical="center"/>
      <protection locked="0"/>
    </xf>
    <xf numFmtId="164" fontId="111" fillId="0" borderId="0" xfId="1" applyNumberFormat="1" applyFont="1" applyFill="1" applyBorder="1" applyAlignment="1" applyProtection="1">
      <alignment horizontal="center" vertical="center"/>
      <protection locked="0"/>
    </xf>
    <xf numFmtId="0" fontId="111" fillId="0" borderId="1" xfId="0" applyFont="1" applyFill="1" applyBorder="1" applyAlignment="1" applyProtection="1">
      <alignment horizontal="center"/>
      <protection locked="0"/>
    </xf>
    <xf numFmtId="0" fontId="111" fillId="0" borderId="0" xfId="0" applyFont="1" applyFill="1" applyBorder="1" applyAlignment="1" applyProtection="1">
      <alignment horizontal="center"/>
      <protection locked="0"/>
    </xf>
    <xf numFmtId="164" fontId="112" fillId="0" borderId="0" xfId="1" applyNumberFormat="1" applyFont="1" applyFill="1" applyBorder="1" applyAlignment="1" applyProtection="1">
      <alignment horizontal="center"/>
      <protection locked="0"/>
    </xf>
    <xf numFmtId="0" fontId="112" fillId="0" borderId="0" xfId="0" applyFont="1" applyFill="1" applyProtection="1">
      <protection locked="0"/>
    </xf>
    <xf numFmtId="0" fontId="112" fillId="0" borderId="3" xfId="0" applyFont="1" applyFill="1" applyBorder="1" applyAlignment="1" applyProtection="1">
      <alignment horizontal="center"/>
      <protection locked="0"/>
    </xf>
    <xf numFmtId="0" fontId="112" fillId="0" borderId="0" xfId="0" applyFont="1" applyFill="1" applyBorder="1" applyAlignment="1" applyProtection="1">
      <alignment horizontal="center"/>
      <protection locked="0"/>
    </xf>
    <xf numFmtId="172" fontId="111" fillId="0" borderId="2" xfId="6" applyNumberFormat="1" applyFont="1" applyFill="1" applyBorder="1" applyAlignment="1">
      <alignment horizontal="right"/>
    </xf>
    <xf numFmtId="172" fontId="111" fillId="0" borderId="0" xfId="6" applyNumberFormat="1" applyFont="1" applyFill="1" applyBorder="1" applyAlignment="1">
      <alignment horizontal="right"/>
    </xf>
    <xf numFmtId="0" fontId="111" fillId="0" borderId="3" xfId="0" applyFont="1" applyFill="1" applyBorder="1" applyAlignment="1" applyProtection="1">
      <alignment horizontal="center"/>
      <protection locked="0"/>
    </xf>
    <xf numFmtId="0" fontId="111" fillId="0" borderId="0" xfId="0" applyFont="1" applyFill="1" applyBorder="1" applyProtection="1">
      <protection locked="0"/>
    </xf>
    <xf numFmtId="0" fontId="113" fillId="0" borderId="0" xfId="0" applyFont="1" applyFill="1" applyAlignment="1" applyProtection="1">
      <alignment horizontal="center"/>
      <protection locked="0"/>
    </xf>
    <xf numFmtId="0" fontId="112" fillId="0" borderId="0" xfId="0" applyFont="1" applyFill="1" applyAlignment="1" applyProtection="1">
      <alignment horizontal="right"/>
      <protection locked="0"/>
    </xf>
    <xf numFmtId="0" fontId="112" fillId="0" borderId="1" xfId="0" applyFont="1" applyFill="1" applyBorder="1" applyAlignment="1" applyProtection="1">
      <alignment horizontal="right"/>
      <protection locked="0"/>
    </xf>
    <xf numFmtId="0" fontId="111" fillId="0" borderId="0" xfId="0" applyFont="1" applyFill="1" applyAlignment="1" applyProtection="1">
      <protection locked="0"/>
    </xf>
    <xf numFmtId="0" fontId="111" fillId="0" borderId="1" xfId="0" applyFont="1" applyFill="1" applyBorder="1" applyAlignment="1" applyProtection="1">
      <protection locked="0"/>
    </xf>
    <xf numFmtId="0" fontId="111" fillId="0" borderId="3" xfId="0" applyFont="1" applyFill="1" applyBorder="1" applyAlignment="1" applyProtection="1">
      <protection locked="0"/>
    </xf>
    <xf numFmtId="0" fontId="111" fillId="0" borderId="0" xfId="0" applyFont="1" applyFill="1" applyBorder="1" applyAlignment="1" applyProtection="1">
      <protection locked="0"/>
    </xf>
    <xf numFmtId="0" fontId="130" fillId="0" borderId="0" xfId="6" applyFont="1" applyAlignment="1">
      <alignment horizontal="left" vertical="top"/>
    </xf>
    <xf numFmtId="0" fontId="130" fillId="0" borderId="0" xfId="6" applyFont="1" applyFill="1" applyAlignment="1">
      <alignment horizontal="left"/>
    </xf>
    <xf numFmtId="0" fontId="111" fillId="0" borderId="0" xfId="6" applyFont="1" applyAlignment="1">
      <alignment horizontal="left"/>
    </xf>
    <xf numFmtId="0" fontId="142" fillId="0" borderId="0" xfId="6" applyFont="1" applyAlignment="1">
      <alignment horizontal="left"/>
    </xf>
    <xf numFmtId="0" fontId="112" fillId="0" borderId="0" xfId="6" applyFont="1" applyAlignment="1">
      <alignment horizontal="left"/>
    </xf>
    <xf numFmtId="0" fontId="130" fillId="0" borderId="0" xfId="6" applyFont="1" applyAlignment="1">
      <alignment horizontal="left"/>
    </xf>
    <xf numFmtId="172" fontId="112" fillId="0" borderId="2" xfId="6" applyNumberFormat="1" applyFont="1" applyFill="1" applyBorder="1" applyAlignment="1">
      <alignment horizontal="right"/>
    </xf>
    <xf numFmtId="0" fontId="142" fillId="0" borderId="0" xfId="415" applyFont="1" applyBorder="1" applyAlignment="1" applyProtection="1">
      <alignment horizontal="center"/>
      <protection locked="0"/>
    </xf>
    <xf numFmtId="0" fontId="142" fillId="0" borderId="0" xfId="415" applyFont="1"/>
    <xf numFmtId="0" fontId="130" fillId="0" borderId="0" xfId="415" applyFont="1" applyAlignment="1">
      <alignment horizontal="center"/>
    </xf>
    <xf numFmtId="164" fontId="130" fillId="0" borderId="0" xfId="1" applyNumberFormat="1" applyFont="1" applyAlignment="1">
      <alignment horizontal="left" vertical="top"/>
    </xf>
    <xf numFmtId="0" fontId="113" fillId="0" borderId="0" xfId="415" applyFont="1"/>
    <xf numFmtId="0" fontId="130" fillId="0" borderId="0" xfId="415" applyFont="1"/>
    <xf numFmtId="172" fontId="112" fillId="0" borderId="6" xfId="6" applyNumberFormat="1" applyFont="1" applyFill="1" applyBorder="1" applyAlignment="1">
      <alignment horizontal="right"/>
    </xf>
    <xf numFmtId="172" fontId="111" fillId="0" borderId="0" xfId="5" applyNumberFormat="1" applyFont="1" applyFill="1" applyBorder="1"/>
    <xf numFmtId="0" fontId="130" fillId="0" borderId="0" xfId="6" applyFont="1" applyAlignment="1">
      <alignment horizontal="left" vertical="center"/>
    </xf>
    <xf numFmtId="0" fontId="130" fillId="0" borderId="1" xfId="415" applyFont="1" applyBorder="1" applyAlignment="1">
      <alignment horizontal="center"/>
    </xf>
    <xf numFmtId="0" fontId="142" fillId="0" borderId="2" xfId="415" applyFont="1" applyBorder="1" applyAlignment="1">
      <alignment horizontal="center"/>
    </xf>
    <xf numFmtId="172" fontId="111" fillId="0" borderId="0" xfId="5" applyNumberFormat="1" applyFont="1" applyFill="1"/>
    <xf numFmtId="10" fontId="130" fillId="0" borderId="0" xfId="5" applyNumberFormat="1" applyFont="1"/>
    <xf numFmtId="40" fontId="130" fillId="0" borderId="0" xfId="4" applyNumberFormat="1" applyFont="1" applyAlignment="1">
      <alignment horizontal="left"/>
    </xf>
    <xf numFmtId="0" fontId="130" fillId="0" borderId="0" xfId="415" applyFont="1" applyBorder="1" applyAlignment="1">
      <alignment horizontal="center"/>
    </xf>
    <xf numFmtId="164" fontId="111" fillId="0" borderId="0" xfId="1" applyNumberFormat="1" applyFont="1" applyFill="1" applyBorder="1"/>
    <xf numFmtId="167" fontId="111" fillId="0" borderId="0" xfId="5" applyNumberFormat="1" applyFont="1" applyFill="1" applyBorder="1"/>
    <xf numFmtId="0" fontId="130" fillId="0" borderId="0" xfId="415" applyFont="1" applyBorder="1"/>
    <xf numFmtId="0" fontId="130" fillId="0" borderId="0" xfId="0" applyFont="1"/>
    <xf numFmtId="43" fontId="130" fillId="0" borderId="0" xfId="1" applyFont="1"/>
    <xf numFmtId="43" fontId="130" fillId="0" borderId="0" xfId="1" applyFont="1" applyBorder="1"/>
    <xf numFmtId="164" fontId="112" fillId="0" borderId="0" xfId="1" applyNumberFormat="1" applyFont="1" applyFill="1" applyBorder="1" applyAlignment="1">
      <alignment horizontal="center"/>
    </xf>
    <xf numFmtId="0" fontId="111" fillId="0" borderId="0" xfId="415" applyFont="1" applyFill="1" applyAlignment="1">
      <alignment horizontal="right"/>
    </xf>
    <xf numFmtId="9" fontId="111" fillId="0" borderId="0" xfId="5" applyFont="1" applyFill="1" applyAlignment="1">
      <alignment horizontal="right"/>
    </xf>
    <xf numFmtId="0" fontId="50" fillId="0" borderId="0" xfId="0" applyNumberFormat="1" applyFont="1" applyFill="1" applyBorder="1" applyAlignment="1" applyProtection="1">
      <alignment horizontal="center"/>
      <protection locked="0"/>
    </xf>
    <xf numFmtId="0" fontId="112" fillId="0" borderId="0" xfId="0" applyFont="1" applyProtection="1">
      <protection locked="0"/>
    </xf>
    <xf numFmtId="164" fontId="50" fillId="0" borderId="0" xfId="1" applyNumberFormat="1" applyFont="1" applyFill="1" applyAlignment="1" applyProtection="1">
      <alignment horizontal="center" vertical="center"/>
      <protection locked="0"/>
    </xf>
    <xf numFmtId="164" fontId="111" fillId="0" borderId="0" xfId="1" applyNumberFormat="1" applyFont="1" applyAlignment="1" applyProtection="1">
      <alignment horizontal="right"/>
      <protection locked="0"/>
    </xf>
    <xf numFmtId="164" fontId="111" fillId="0" borderId="0" xfId="1" applyNumberFormat="1" applyFont="1" applyBorder="1" applyAlignment="1" applyProtection="1">
      <alignment horizontal="right"/>
      <protection locked="0"/>
    </xf>
    <xf numFmtId="164" fontId="112" fillId="0" borderId="0" xfId="1" applyNumberFormat="1" applyFont="1" applyBorder="1" applyAlignment="1" applyProtection="1">
      <alignment horizontal="right"/>
      <protection locked="0"/>
    </xf>
    <xf numFmtId="172" fontId="111" fillId="0" borderId="0" xfId="6" applyNumberFormat="1" applyFont="1" applyBorder="1" applyAlignment="1">
      <alignment horizontal="right"/>
    </xf>
    <xf numFmtId="172" fontId="55" fillId="0" borderId="0" xfId="0" applyNumberFormat="1" applyFont="1" applyFill="1" applyBorder="1" applyAlignment="1" applyProtection="1">
      <alignment horizontal="right"/>
    </xf>
    <xf numFmtId="172" fontId="55" fillId="0" borderId="33" xfId="0" applyNumberFormat="1" applyFont="1" applyFill="1" applyBorder="1" applyAlignment="1" applyProtection="1">
      <alignment horizontal="right"/>
    </xf>
    <xf numFmtId="43" fontId="50" fillId="0" borderId="0" xfId="0" applyNumberFormat="1" applyFont="1" applyFill="1" applyBorder="1" applyAlignment="1" applyProtection="1">
      <protection locked="0"/>
    </xf>
    <xf numFmtId="0" fontId="113" fillId="0" borderId="0" xfId="0" applyFont="1" applyAlignment="1" applyProtection="1">
      <alignment horizontal="center"/>
      <protection locked="0"/>
    </xf>
    <xf numFmtId="0" fontId="111" fillId="0" borderId="3" xfId="0" applyFont="1" applyBorder="1" applyAlignment="1" applyProtection="1">
      <alignment horizontal="center"/>
      <protection locked="0"/>
    </xf>
    <xf numFmtId="0" fontId="113" fillId="0" borderId="0" xfId="0" applyFont="1" applyFill="1" applyProtection="1">
      <protection locked="0"/>
    </xf>
    <xf numFmtId="0" fontId="111" fillId="0" borderId="7" xfId="0" applyFont="1" applyBorder="1" applyAlignment="1" applyProtection="1">
      <alignment horizontal="center"/>
      <protection locked="0"/>
    </xf>
    <xf numFmtId="0" fontId="112" fillId="0" borderId="6" xfId="0" applyFont="1" applyBorder="1" applyAlignment="1" applyProtection="1">
      <alignment horizontal="center"/>
      <protection locked="0"/>
    </xf>
    <xf numFmtId="0" fontId="113" fillId="0" borderId="0" xfId="6" applyNumberFormat="1" applyFont="1"/>
    <xf numFmtId="0" fontId="113" fillId="0" borderId="0" xfId="6" applyFont="1"/>
    <xf numFmtId="168" fontId="113" fillId="0" borderId="0" xfId="6" applyNumberFormat="1" applyFont="1" applyFill="1" applyAlignment="1">
      <alignment horizontal="right"/>
    </xf>
    <xf numFmtId="168" fontId="113" fillId="0" borderId="0" xfId="6" applyNumberFormat="1" applyFont="1" applyFill="1" applyBorder="1" applyAlignment="1">
      <alignment horizontal="right"/>
    </xf>
    <xf numFmtId="168" fontId="113" fillId="0" borderId="1" xfId="6" applyNumberFormat="1" applyFont="1" applyBorder="1" applyAlignment="1">
      <alignment horizontal="right"/>
    </xf>
    <xf numFmtId="168" fontId="113" fillId="0" borderId="0" xfId="6" applyNumberFormat="1" applyFont="1" applyAlignment="1">
      <alignment horizontal="right"/>
    </xf>
    <xf numFmtId="168" fontId="113" fillId="0" borderId="0" xfId="6" applyNumberFormat="1" applyFont="1" applyBorder="1" applyAlignment="1">
      <alignment horizontal="right"/>
    </xf>
    <xf numFmtId="168" fontId="113" fillId="0" borderId="0" xfId="6" quotePrefix="1" applyNumberFormat="1" applyFont="1" applyBorder="1" applyAlignment="1">
      <alignment horizontal="right"/>
    </xf>
    <xf numFmtId="168" fontId="113" fillId="0" borderId="0" xfId="6" quotePrefix="1" applyNumberFormat="1" applyFont="1" applyFill="1" applyBorder="1" applyAlignment="1">
      <alignment horizontal="right"/>
    </xf>
    <xf numFmtId="168" fontId="113" fillId="0" borderId="1" xfId="6" quotePrefix="1" applyNumberFormat="1" applyFont="1" applyFill="1" applyBorder="1" applyAlignment="1">
      <alignment horizontal="right"/>
    </xf>
    <xf numFmtId="168" fontId="113" fillId="0" borderId="1" xfId="6" quotePrefix="1" applyNumberFormat="1" applyFont="1" applyBorder="1" applyAlignment="1">
      <alignment horizontal="right"/>
    </xf>
    <xf numFmtId="168" fontId="141" fillId="0" borderId="2" xfId="6" applyNumberFormat="1" applyFont="1" applyFill="1" applyBorder="1" applyAlignment="1">
      <alignment horizontal="right"/>
    </xf>
    <xf numFmtId="0" fontId="141" fillId="0" borderId="0" xfId="8" applyFont="1" applyAlignment="1">
      <alignment horizontal="left"/>
    </xf>
    <xf numFmtId="168" fontId="113" fillId="0" borderId="6" xfId="6" applyNumberFormat="1" applyFont="1" applyFill="1" applyBorder="1" applyAlignment="1">
      <alignment horizontal="right"/>
    </xf>
    <xf numFmtId="0" fontId="113" fillId="0" borderId="0" xfId="6" applyFont="1" applyAlignment="1">
      <alignment horizontal="center"/>
    </xf>
    <xf numFmtId="0" fontId="113" fillId="0" borderId="0" xfId="6" applyFont="1" applyAlignment="1">
      <alignment horizontal="left"/>
    </xf>
    <xf numFmtId="0" fontId="141" fillId="0" borderId="0" xfId="6" applyFont="1" applyAlignment="1">
      <alignment horizontal="left"/>
    </xf>
    <xf numFmtId="0" fontId="141" fillId="0" borderId="2" xfId="6" applyFont="1" applyBorder="1" applyAlignment="1">
      <alignment horizontal="center"/>
    </xf>
    <xf numFmtId="0" fontId="113" fillId="0" borderId="0" xfId="6" quotePrefix="1" applyFont="1" applyFill="1" applyAlignment="1">
      <alignment horizontal="center"/>
    </xf>
    <xf numFmtId="0" fontId="113" fillId="0" borderId="0" xfId="6" applyFont="1" applyFill="1" applyAlignment="1">
      <alignment horizontal="center"/>
    </xf>
    <xf numFmtId="0" fontId="141" fillId="0" borderId="2" xfId="6" applyFont="1" applyFill="1" applyBorder="1" applyAlignment="1">
      <alignment horizontal="center"/>
    </xf>
    <xf numFmtId="0" fontId="141" fillId="0" borderId="0" xfId="8" quotePrefix="1" applyFont="1" applyFill="1" applyAlignment="1">
      <alignment horizontal="center"/>
    </xf>
    <xf numFmtId="169" fontId="113" fillId="0" borderId="0" xfId="6" applyNumberFormat="1" applyFont="1" applyFill="1" applyAlignment="1">
      <alignment horizontal="center"/>
    </xf>
    <xf numFmtId="0" fontId="113" fillId="0" borderId="0" xfId="6" applyFont="1" applyFill="1"/>
    <xf numFmtId="0" fontId="113" fillId="0" borderId="1" xfId="6" applyFont="1" applyFill="1" applyBorder="1" applyAlignment="1">
      <alignment horizontal="center"/>
    </xf>
    <xf numFmtId="168" fontId="16" fillId="0" borderId="0" xfId="6" quotePrefix="1" applyNumberFormat="1" applyFont="1" applyFill="1" applyBorder="1" applyAlignment="1">
      <alignment horizontal="right"/>
    </xf>
    <xf numFmtId="0" fontId="16" fillId="0" borderId="0" xfId="6" applyFont="1"/>
    <xf numFmtId="168" fontId="25" fillId="0" borderId="2" xfId="6" applyNumberFormat="1" applyFont="1" applyBorder="1" applyAlignment="1">
      <alignment horizontal="right"/>
    </xf>
    <xf numFmtId="0" fontId="25" fillId="0" borderId="2" xfId="6" applyFont="1" applyFill="1" applyBorder="1" applyAlignment="1">
      <alignment horizontal="center"/>
    </xf>
    <xf numFmtId="0" fontId="16" fillId="0" borderId="0" xfId="6" applyNumberFormat="1" applyFont="1"/>
    <xf numFmtId="168" fontId="25" fillId="0" borderId="2" xfId="6" applyNumberFormat="1" applyFont="1" applyFill="1" applyBorder="1" applyAlignment="1">
      <alignment horizontal="right"/>
    </xf>
    <xf numFmtId="169" fontId="16" fillId="0" borderId="0" xfId="6" applyNumberFormat="1" applyFont="1" applyFill="1"/>
    <xf numFmtId="0" fontId="25" fillId="0" borderId="2" xfId="6" applyFont="1" applyBorder="1" applyAlignment="1">
      <alignment horizontal="center"/>
    </xf>
    <xf numFmtId="0" fontId="16" fillId="0" borderId="0" xfId="6" quotePrefix="1" applyFont="1" applyBorder="1" applyAlignment="1">
      <alignment horizontal="center"/>
    </xf>
    <xf numFmtId="0" fontId="16" fillId="0" borderId="0" xfId="6" quotePrefix="1" applyFont="1" applyFill="1" applyAlignment="1">
      <alignment horizontal="center"/>
    </xf>
    <xf numFmtId="0" fontId="16" fillId="0" borderId="0" xfId="6" applyFont="1" applyFill="1" applyAlignment="1">
      <alignment horizontal="center"/>
    </xf>
    <xf numFmtId="0" fontId="16" fillId="0" borderId="1" xfId="6" applyFont="1" applyFill="1" applyBorder="1" applyAlignment="1">
      <alignment horizontal="center"/>
    </xf>
    <xf numFmtId="168" fontId="16" fillId="0" borderId="1" xfId="6" quotePrefix="1" applyNumberFormat="1" applyFont="1" applyFill="1" applyBorder="1" applyAlignment="1">
      <alignment horizontal="right"/>
    </xf>
    <xf numFmtId="169" fontId="16" fillId="0" borderId="0" xfId="6" applyNumberFormat="1" applyFont="1" applyFill="1" applyAlignment="1">
      <alignment horizontal="center"/>
    </xf>
    <xf numFmtId="0" fontId="25" fillId="0" borderId="0" xfId="8" applyFont="1" applyAlignment="1">
      <alignment horizontal="left"/>
    </xf>
    <xf numFmtId="0" fontId="25" fillId="0" borderId="0" xfId="8" quotePrefix="1" applyFont="1" applyAlignment="1">
      <alignment horizontal="center"/>
    </xf>
    <xf numFmtId="168" fontId="16" fillId="0" borderId="0" xfId="6" applyNumberFormat="1" applyFont="1" applyFill="1" applyBorder="1" applyAlignment="1">
      <alignment horizontal="right"/>
    </xf>
    <xf numFmtId="0" fontId="16" fillId="0" borderId="0" xfId="6" applyFont="1" applyBorder="1" applyAlignment="1">
      <alignment horizontal="left"/>
    </xf>
    <xf numFmtId="0" fontId="16" fillId="0" borderId="0" xfId="6" applyFont="1" applyFill="1" applyAlignment="1">
      <alignment horizontal="left"/>
    </xf>
    <xf numFmtId="0" fontId="25" fillId="0" borderId="0" xfId="6" applyFont="1" applyAlignment="1">
      <alignment horizontal="left"/>
    </xf>
    <xf numFmtId="0" fontId="16" fillId="0" borderId="0" xfId="6" applyFont="1" applyAlignment="1">
      <alignment horizontal="center"/>
    </xf>
    <xf numFmtId="0" fontId="16" fillId="0" borderId="0" xfId="6" applyNumberFormat="1" applyFont="1" applyFill="1"/>
    <xf numFmtId="0" fontId="16" fillId="0" borderId="0" xfId="6" applyFont="1" applyFill="1"/>
    <xf numFmtId="164" fontId="111" fillId="0" borderId="0" xfId="1" quotePrefix="1" applyNumberFormat="1" applyFont="1" applyFill="1" applyAlignment="1">
      <alignment horizontal="right"/>
    </xf>
    <xf numFmtId="164" fontId="111" fillId="0" borderId="0" xfId="1" applyNumberFormat="1" applyFont="1" applyFill="1" applyAlignment="1">
      <alignment horizontal="right"/>
    </xf>
    <xf numFmtId="169" fontId="111" fillId="0" borderId="0" xfId="6" applyNumberFormat="1" applyFont="1" applyBorder="1" applyAlignment="1">
      <alignment horizontal="center"/>
    </xf>
    <xf numFmtId="169" fontId="111" fillId="0" borderId="0" xfId="6" applyNumberFormat="1" applyFont="1"/>
    <xf numFmtId="169" fontId="111" fillId="0" borderId="0" xfId="8" applyNumberFormat="1" applyFont="1" applyBorder="1" applyAlignment="1">
      <alignment horizontal="center"/>
    </xf>
    <xf numFmtId="169" fontId="111" fillId="0" borderId="1" xfId="6" quotePrefix="1" applyNumberFormat="1" applyFont="1" applyBorder="1" applyAlignment="1">
      <alignment horizontal="center"/>
    </xf>
    <xf numFmtId="169" fontId="112" fillId="0" borderId="1" xfId="6" applyNumberFormat="1" applyFont="1" applyBorder="1" applyAlignment="1">
      <alignment horizontal="center"/>
    </xf>
    <xf numFmtId="164" fontId="112" fillId="0" borderId="4" xfId="1" applyNumberFormat="1" applyFont="1" applyFill="1" applyBorder="1" applyAlignment="1">
      <alignment horizontal="right"/>
    </xf>
    <xf numFmtId="169" fontId="112" fillId="0" borderId="4" xfId="6" applyNumberFormat="1" applyFont="1" applyBorder="1" applyAlignment="1">
      <alignment horizontal="center"/>
    </xf>
    <xf numFmtId="169" fontId="144" fillId="0" borderId="0" xfId="7" applyNumberFormat="1" applyFont="1" applyBorder="1" applyAlignment="1">
      <alignment horizontal="center"/>
    </xf>
    <xf numFmtId="164" fontId="144" fillId="0" borderId="0" xfId="1" applyNumberFormat="1" applyFont="1" applyFill="1" applyAlignment="1">
      <alignment horizontal="right"/>
    </xf>
    <xf numFmtId="169" fontId="111" fillId="0" borderId="0" xfId="6" quotePrefix="1" applyNumberFormat="1" applyFont="1" applyBorder="1" applyAlignment="1">
      <alignment horizontal="center"/>
    </xf>
    <xf numFmtId="169" fontId="112" fillId="0" borderId="4" xfId="8" applyNumberFormat="1" applyFont="1" applyBorder="1" applyAlignment="1">
      <alignment horizontal="center"/>
    </xf>
    <xf numFmtId="169" fontId="112" fillId="0" borderId="0" xfId="8" applyNumberFormat="1" applyFont="1" applyBorder="1" applyAlignment="1">
      <alignment horizontal="center"/>
    </xf>
    <xf numFmtId="164" fontId="112" fillId="0" borderId="0" xfId="1" applyNumberFormat="1" applyFont="1" applyFill="1" applyBorder="1" applyAlignment="1">
      <alignment horizontal="right"/>
    </xf>
    <xf numFmtId="169" fontId="112" fillId="0" borderId="2" xfId="8" applyNumberFormat="1" applyFont="1" applyBorder="1" applyAlignment="1">
      <alignment horizontal="center"/>
    </xf>
    <xf numFmtId="164" fontId="112" fillId="0" borderId="2" xfId="1" applyNumberFormat="1" applyFont="1" applyFill="1" applyBorder="1" applyAlignment="1">
      <alignment horizontal="right"/>
    </xf>
    <xf numFmtId="169" fontId="111" fillId="0" borderId="0" xfId="6" applyNumberFormat="1" applyFont="1" applyAlignment="1">
      <alignment horizontal="center"/>
    </xf>
    <xf numFmtId="170" fontId="111" fillId="0" borderId="0" xfId="6" applyNumberFormat="1" applyFont="1" applyBorder="1" applyAlignment="1">
      <alignment horizontal="center"/>
    </xf>
    <xf numFmtId="179" fontId="111" fillId="0" borderId="0" xfId="1" applyNumberFormat="1" applyFont="1" applyFill="1" applyAlignment="1">
      <alignment horizontal="right"/>
    </xf>
    <xf numFmtId="170" fontId="111" fillId="0" borderId="2" xfId="6" applyNumberFormat="1" applyFont="1" applyBorder="1" applyAlignment="1">
      <alignment horizontal="center"/>
    </xf>
    <xf numFmtId="179" fontId="111" fillId="0" borderId="2" xfId="1" applyNumberFormat="1" applyFont="1" applyFill="1" applyBorder="1" applyAlignment="1">
      <alignment horizontal="right"/>
    </xf>
    <xf numFmtId="0" fontId="111" fillId="0" borderId="0" xfId="6" applyNumberFormat="1" applyFont="1"/>
    <xf numFmtId="0" fontId="111" fillId="0" borderId="0" xfId="6" applyNumberFormat="1" applyFont="1" applyAlignment="1">
      <alignment horizontal="center"/>
    </xf>
    <xf numFmtId="0" fontId="111" fillId="0" borderId="0" xfId="8" applyFont="1" applyAlignment="1">
      <alignment horizontal="left"/>
    </xf>
    <xf numFmtId="0" fontId="111" fillId="0" borderId="0" xfId="8" applyFont="1" applyAlignment="1">
      <alignment horizontal="center"/>
    </xf>
    <xf numFmtId="0" fontId="111" fillId="0" borderId="0" xfId="6" applyFont="1"/>
    <xf numFmtId="0" fontId="111" fillId="0" borderId="1" xfId="6" applyFont="1" applyBorder="1" applyAlignment="1">
      <alignment horizontal="center"/>
    </xf>
    <xf numFmtId="0" fontId="112" fillId="0" borderId="1" xfId="6" applyFont="1" applyBorder="1" applyAlignment="1">
      <alignment horizontal="center"/>
    </xf>
    <xf numFmtId="0" fontId="111" fillId="0" borderId="0" xfId="6" applyFont="1" applyAlignment="1">
      <alignment horizontal="center"/>
    </xf>
    <xf numFmtId="0" fontId="111" fillId="0" borderId="0" xfId="8" quotePrefix="1" applyFont="1" applyAlignment="1">
      <alignment horizontal="center"/>
    </xf>
    <xf numFmtId="0" fontId="111" fillId="0" borderId="0" xfId="8" applyFont="1" applyFill="1" applyAlignment="1">
      <alignment horizontal="left"/>
    </xf>
    <xf numFmtId="0" fontId="111" fillId="0" borderId="0" xfId="8" quotePrefix="1" applyFont="1" applyFill="1" applyAlignment="1">
      <alignment horizontal="center"/>
    </xf>
    <xf numFmtId="0" fontId="112" fillId="0" borderId="4" xfId="6" applyFont="1" applyBorder="1" applyAlignment="1">
      <alignment horizontal="center"/>
    </xf>
    <xf numFmtId="0" fontId="112" fillId="0" borderId="0" xfId="7" applyFont="1" applyAlignment="1">
      <alignment horizontal="left"/>
    </xf>
    <xf numFmtId="0" fontId="112" fillId="0" borderId="0" xfId="7" quotePrefix="1" applyFont="1" applyAlignment="1">
      <alignment horizontal="center"/>
    </xf>
    <xf numFmtId="0" fontId="112" fillId="0" borderId="0" xfId="8" applyFont="1" applyAlignment="1">
      <alignment horizontal="left"/>
    </xf>
    <xf numFmtId="0" fontId="112" fillId="0" borderId="4" xfId="8" quotePrefix="1" applyFont="1" applyBorder="1" applyAlignment="1">
      <alignment horizontal="center"/>
    </xf>
    <xf numFmtId="0" fontId="112" fillId="0" borderId="0" xfId="8" quotePrefix="1" applyFont="1" applyAlignment="1">
      <alignment horizontal="left"/>
    </xf>
    <xf numFmtId="0" fontId="112" fillId="0" borderId="0" xfId="8" quotePrefix="1" applyFont="1" applyAlignment="1">
      <alignment horizontal="center"/>
    </xf>
    <xf numFmtId="0" fontId="112" fillId="0" borderId="2" xfId="8" applyFont="1" applyBorder="1" applyAlignment="1">
      <alignment horizontal="center"/>
    </xf>
    <xf numFmtId="169" fontId="111" fillId="0" borderId="0" xfId="6" applyNumberFormat="1" applyFont="1" applyFill="1" applyAlignment="1">
      <alignment horizontal="center"/>
    </xf>
    <xf numFmtId="0" fontId="111" fillId="0" borderId="0" xfId="6" quotePrefix="1" applyFont="1" applyAlignment="1">
      <alignment horizontal="center"/>
    </xf>
    <xf numFmtId="0" fontId="111" fillId="0" borderId="2" xfId="6" applyFont="1" applyBorder="1" applyAlignment="1">
      <alignment horizontal="center"/>
    </xf>
    <xf numFmtId="179" fontId="55" fillId="0" borderId="0" xfId="0" applyNumberFormat="1" applyFont="1" applyFill="1" applyBorder="1" applyAlignment="1" applyProtection="1">
      <alignment horizontal="right"/>
    </xf>
    <xf numFmtId="179" fontId="55" fillId="0" borderId="34" xfId="0" applyNumberFormat="1" applyFont="1" applyFill="1" applyBorder="1" applyAlignment="1" applyProtection="1">
      <alignment horizontal="right"/>
    </xf>
    <xf numFmtId="0" fontId="145" fillId="0" borderId="0" xfId="7" applyNumberFormat="1" applyFont="1" applyAlignment="1">
      <alignment horizontal="centerContinuous"/>
    </xf>
    <xf numFmtId="0" fontId="146" fillId="0" borderId="0" xfId="7" applyNumberFormat="1" applyFont="1" applyBorder="1" applyAlignment="1">
      <alignment horizontal="center"/>
    </xf>
    <xf numFmtId="0" fontId="146" fillId="0" borderId="0" xfId="7" applyNumberFormat="1" applyFont="1" applyAlignment="1">
      <alignment horizontal="centerContinuous"/>
    </xf>
    <xf numFmtId="0" fontId="111" fillId="0" borderId="0" xfId="6" applyNumberFormat="1" applyFont="1" applyBorder="1" applyAlignment="1">
      <alignment horizontal="center"/>
    </xf>
    <xf numFmtId="169" fontId="146" fillId="0" borderId="0" xfId="7" applyNumberFormat="1" applyFont="1" applyBorder="1" applyAlignment="1">
      <alignment horizontal="center"/>
    </xf>
    <xf numFmtId="169" fontId="146" fillId="0" borderId="0" xfId="7" applyNumberFormat="1" applyFont="1" applyAlignment="1">
      <alignment horizontal="right"/>
    </xf>
    <xf numFmtId="169" fontId="111" fillId="0" borderId="0" xfId="6" applyNumberFormat="1" applyFont="1" applyAlignment="1">
      <alignment horizontal="right"/>
    </xf>
    <xf numFmtId="169" fontId="113" fillId="0" borderId="0" xfId="6" applyNumberFormat="1" applyFont="1" applyFill="1" applyBorder="1" applyAlignment="1">
      <alignment horizontal="center"/>
    </xf>
    <xf numFmtId="169" fontId="113" fillId="0" borderId="0" xfId="6" applyNumberFormat="1" applyFont="1" applyFill="1"/>
    <xf numFmtId="169" fontId="113" fillId="0" borderId="0" xfId="6" applyNumberFormat="1" applyFont="1"/>
    <xf numFmtId="169" fontId="113" fillId="0" borderId="0" xfId="6" applyNumberFormat="1" applyFont="1" applyBorder="1" applyAlignment="1">
      <alignment horizontal="center"/>
    </xf>
    <xf numFmtId="0" fontId="145" fillId="0" borderId="0" xfId="7" applyNumberFormat="1" applyFont="1" applyBorder="1" applyAlignment="1">
      <alignment horizontal="center"/>
    </xf>
    <xf numFmtId="0" fontId="113" fillId="0" borderId="0" xfId="6" applyNumberFormat="1" applyFont="1" applyBorder="1" applyAlignment="1">
      <alignment horizontal="center"/>
    </xf>
    <xf numFmtId="169" fontId="146" fillId="0" borderId="0" xfId="7" applyNumberFormat="1" applyFont="1"/>
    <xf numFmtId="0" fontId="145" fillId="0" borderId="0" xfId="7" applyNumberFormat="1" applyFont="1" applyAlignment="1">
      <alignment horizontal="center"/>
    </xf>
    <xf numFmtId="0" fontId="111" fillId="0" borderId="2" xfId="6" applyFont="1" applyFill="1" applyBorder="1" applyAlignment="1">
      <alignment horizontal="center"/>
    </xf>
    <xf numFmtId="179" fontId="111" fillId="0" borderId="0" xfId="1" applyNumberFormat="1" applyFont="1" applyFill="1" applyBorder="1" applyAlignment="1">
      <alignment horizontal="right"/>
    </xf>
    <xf numFmtId="0" fontId="112" fillId="0" borderId="4" xfId="6" quotePrefix="1" applyFont="1" applyBorder="1" applyAlignment="1">
      <alignment horizontal="center"/>
    </xf>
    <xf numFmtId="0" fontId="112" fillId="0" borderId="4" xfId="6" applyFont="1" applyFill="1" applyBorder="1" applyAlignment="1">
      <alignment horizontal="center"/>
    </xf>
    <xf numFmtId="0" fontId="111" fillId="0" borderId="0" xfId="6" applyFont="1" applyFill="1" applyAlignment="1">
      <alignment horizontal="center"/>
    </xf>
    <xf numFmtId="0" fontId="112" fillId="0" borderId="0" xfId="7" quotePrefix="1" applyFont="1" applyFill="1" applyAlignment="1">
      <alignment horizontal="center"/>
    </xf>
    <xf numFmtId="0" fontId="112" fillId="0" borderId="4" xfId="8" quotePrefix="1" applyFont="1" applyFill="1" applyBorder="1" applyAlignment="1">
      <alignment horizontal="center"/>
    </xf>
    <xf numFmtId="0" fontId="112" fillId="0" borderId="0" xfId="8" quotePrefix="1" applyFont="1" applyFill="1" applyAlignment="1">
      <alignment horizontal="center"/>
    </xf>
    <xf numFmtId="0" fontId="112" fillId="0" borderId="2" xfId="8" applyFont="1" applyFill="1" applyBorder="1" applyAlignment="1">
      <alignment horizontal="center"/>
    </xf>
    <xf numFmtId="0" fontId="111" fillId="0" borderId="0" xfId="6" quotePrefix="1" applyFont="1" applyFill="1" applyAlignment="1">
      <alignment horizontal="center"/>
    </xf>
    <xf numFmtId="0" fontId="112" fillId="0" borderId="0" xfId="7" applyFont="1" applyFill="1" applyBorder="1" applyAlignment="1">
      <alignment horizontal="left"/>
    </xf>
    <xf numFmtId="0" fontId="111" fillId="0" borderId="0" xfId="6" applyFont="1" applyFill="1" applyBorder="1"/>
    <xf numFmtId="0" fontId="111" fillId="0" borderId="0" xfId="8" applyFont="1" applyFill="1" applyBorder="1" applyAlignment="1">
      <alignment horizontal="left"/>
    </xf>
    <xf numFmtId="0" fontId="112" fillId="0" borderId="0" xfId="6" applyFont="1" applyFill="1" applyBorder="1" applyAlignment="1">
      <alignment horizontal="left"/>
    </xf>
    <xf numFmtId="0" fontId="112" fillId="0" borderId="0" xfId="8" applyFont="1" applyFill="1" applyBorder="1" applyAlignment="1">
      <alignment horizontal="left"/>
    </xf>
    <xf numFmtId="0" fontId="112" fillId="0" borderId="0" xfId="8" quotePrefix="1" applyFont="1" applyFill="1" applyBorder="1" applyAlignment="1">
      <alignment horizontal="left"/>
    </xf>
    <xf numFmtId="0" fontId="111" fillId="0" borderId="0" xfId="6" applyFont="1" applyFill="1" applyBorder="1" applyAlignment="1">
      <alignment horizontal="left"/>
    </xf>
    <xf numFmtId="0" fontId="111" fillId="0" borderId="0" xfId="706" applyFont="1"/>
    <xf numFmtId="0" fontId="113" fillId="0" borderId="0" xfId="706" applyFont="1"/>
    <xf numFmtId="0" fontId="113" fillId="0" borderId="2" xfId="6" applyFont="1" applyFill="1" applyBorder="1" applyAlignment="1">
      <alignment horizontal="left"/>
    </xf>
    <xf numFmtId="169" fontId="113" fillId="0" borderId="0" xfId="6" applyNumberFormat="1" applyFont="1" applyFill="1" applyBorder="1"/>
    <xf numFmtId="0" fontId="113" fillId="0" borderId="3" xfId="6" applyFont="1" applyFill="1" applyBorder="1" applyAlignment="1">
      <alignment horizontal="left"/>
    </xf>
    <xf numFmtId="0" fontId="113" fillId="0" borderId="0" xfId="6" applyFont="1" applyFill="1" applyAlignment="1">
      <alignment horizontal="left"/>
    </xf>
    <xf numFmtId="0" fontId="113" fillId="0" borderId="1" xfId="6" applyFont="1" applyFill="1" applyBorder="1" applyAlignment="1">
      <alignment horizontal="left"/>
    </xf>
    <xf numFmtId="168" fontId="113" fillId="0" borderId="0" xfId="6" applyNumberFormat="1" applyFont="1" applyFill="1" applyAlignment="1">
      <alignment horizontal="left"/>
    </xf>
    <xf numFmtId="168" fontId="113" fillId="0" borderId="0" xfId="0" applyNumberFormat="1" applyFont="1" applyFill="1" applyProtection="1">
      <protection locked="0"/>
    </xf>
    <xf numFmtId="171" fontId="113" fillId="0" borderId="0" xfId="0" applyNumberFormat="1" applyFont="1" applyFill="1" applyProtection="1">
      <protection locked="0"/>
    </xf>
    <xf numFmtId="171" fontId="113" fillId="0" borderId="2" xfId="6" applyNumberFormat="1" applyFont="1" applyFill="1" applyBorder="1" applyAlignment="1">
      <alignment horizontal="left"/>
    </xf>
    <xf numFmtId="169" fontId="113" fillId="0" borderId="0" xfId="6" quotePrefix="1" applyNumberFormat="1" applyFont="1" applyFill="1" applyBorder="1" applyAlignment="1">
      <alignment horizontal="center"/>
    </xf>
    <xf numFmtId="168" fontId="113" fillId="0" borderId="0" xfId="706" applyNumberFormat="1" applyFont="1" applyFill="1" applyProtection="1">
      <protection locked="0"/>
    </xf>
    <xf numFmtId="0" fontId="113" fillId="0" borderId="0" xfId="706" applyFont="1" applyFill="1" applyProtection="1">
      <protection locked="0"/>
    </xf>
    <xf numFmtId="171" fontId="113" fillId="0" borderId="0" xfId="706" applyNumberFormat="1" applyFont="1" applyFill="1" applyProtection="1">
      <protection locked="0"/>
    </xf>
    <xf numFmtId="0" fontId="147" fillId="0" borderId="0" xfId="7" applyNumberFormat="1" applyFont="1" applyFill="1" applyAlignment="1">
      <alignment horizontal="center"/>
    </xf>
    <xf numFmtId="0" fontId="113" fillId="0" borderId="0" xfId="6" applyFont="1" applyFill="1" applyBorder="1" applyAlignment="1">
      <alignment horizontal="center"/>
    </xf>
    <xf numFmtId="0" fontId="113" fillId="0" borderId="0" xfId="6" quotePrefix="1" applyFont="1" applyFill="1" applyBorder="1" applyAlignment="1">
      <alignment horizontal="center"/>
    </xf>
    <xf numFmtId="0" fontId="113" fillId="0" borderId="1" xfId="6" quotePrefix="1" applyFont="1" applyFill="1" applyBorder="1" applyAlignment="1">
      <alignment horizontal="center"/>
    </xf>
    <xf numFmtId="0" fontId="142" fillId="0" borderId="0" xfId="0" applyFont="1" applyAlignment="1">
      <alignment horizontal="left"/>
    </xf>
    <xf numFmtId="168" fontId="16" fillId="0" borderId="6" xfId="6" applyNumberFormat="1" applyFont="1" applyFill="1" applyBorder="1" applyAlignment="1">
      <alignment horizontal="right"/>
    </xf>
    <xf numFmtId="168" fontId="16" fillId="0" borderId="0" xfId="6" applyNumberFormat="1" applyFont="1" applyFill="1" applyAlignment="1">
      <alignment horizontal="right"/>
    </xf>
    <xf numFmtId="0" fontId="25" fillId="0" borderId="1" xfId="0" applyFont="1" applyFill="1" applyBorder="1" applyAlignment="1" applyProtection="1">
      <alignment horizontal="right"/>
      <protection locked="0"/>
    </xf>
    <xf numFmtId="0" fontId="50" fillId="0" borderId="0" xfId="6" applyNumberFormat="1" applyFont="1"/>
    <xf numFmtId="169" fontId="148" fillId="0" borderId="0" xfId="7" applyNumberFormat="1" applyFont="1"/>
    <xf numFmtId="169" fontId="50" fillId="0" borderId="0" xfId="6" applyNumberFormat="1" applyFont="1"/>
    <xf numFmtId="164" fontId="50" fillId="0" borderId="0" xfId="1" applyNumberFormat="1" applyFont="1" applyFill="1" applyAlignment="1">
      <alignment horizontal="right"/>
    </xf>
    <xf numFmtId="164" fontId="50" fillId="0" borderId="0" xfId="1" quotePrefix="1" applyNumberFormat="1" applyFont="1" applyFill="1" applyAlignment="1">
      <alignment horizontal="right"/>
    </xf>
    <xf numFmtId="164" fontId="24" fillId="0" borderId="4" xfId="1" applyNumberFormat="1" applyFont="1" applyFill="1" applyBorder="1" applyAlignment="1">
      <alignment horizontal="right"/>
    </xf>
    <xf numFmtId="164" fontId="149" fillId="0" borderId="0" xfId="1" applyNumberFormat="1" applyFont="1" applyFill="1" applyAlignment="1">
      <alignment horizontal="right"/>
    </xf>
    <xf numFmtId="164" fontId="24" fillId="0" borderId="0" xfId="1" applyNumberFormat="1" applyFont="1" applyFill="1" applyBorder="1" applyAlignment="1">
      <alignment horizontal="right"/>
    </xf>
    <xf numFmtId="164" fontId="24" fillId="0" borderId="2" xfId="1" applyNumberFormat="1" applyFont="1" applyFill="1" applyBorder="1" applyAlignment="1">
      <alignment horizontal="right"/>
    </xf>
    <xf numFmtId="169" fontId="50" fillId="0" borderId="0" xfId="6" applyNumberFormat="1" applyFont="1" applyFill="1" applyAlignment="1">
      <alignment horizontal="center"/>
    </xf>
    <xf numFmtId="179" fontId="50" fillId="0" borderId="0" xfId="1" applyNumberFormat="1" applyFont="1" applyFill="1" applyAlignment="1">
      <alignment horizontal="right"/>
    </xf>
    <xf numFmtId="179" fontId="50" fillId="0" borderId="2" xfId="1" applyNumberFormat="1" applyFont="1" applyFill="1" applyBorder="1" applyAlignment="1">
      <alignment horizontal="right"/>
    </xf>
    <xf numFmtId="0" fontId="25" fillId="0" borderId="0" xfId="10" applyNumberFormat="1" applyFont="1" applyFill="1" applyAlignment="1">
      <alignment horizontal="right"/>
    </xf>
    <xf numFmtId="168" fontId="16" fillId="0" borderId="3" xfId="6" applyNumberFormat="1" applyFont="1" applyFill="1" applyBorder="1" applyAlignment="1">
      <alignment horizontal="center"/>
    </xf>
    <xf numFmtId="168" fontId="16" fillId="0" borderId="0" xfId="6" applyNumberFormat="1" applyFont="1" applyFill="1" applyAlignment="1">
      <alignment horizontal="center"/>
    </xf>
    <xf numFmtId="168" fontId="16" fillId="0" borderId="1" xfId="6" applyNumberFormat="1" applyFont="1" applyFill="1" applyBorder="1" applyAlignment="1">
      <alignment horizontal="center"/>
    </xf>
    <xf numFmtId="168" fontId="16" fillId="0" borderId="2" xfId="6" applyNumberFormat="1" applyFont="1" applyFill="1" applyBorder="1" applyAlignment="1">
      <alignment horizontal="center"/>
    </xf>
    <xf numFmtId="172" fontId="16" fillId="0" borderId="0" xfId="6" applyNumberFormat="1" applyFont="1" applyFill="1" applyAlignment="1">
      <alignment horizontal="right"/>
    </xf>
    <xf numFmtId="43" fontId="16" fillId="0" borderId="0" xfId="1" applyFont="1" applyFill="1" applyAlignment="1">
      <alignment horizontal="right"/>
    </xf>
    <xf numFmtId="172" fontId="16" fillId="0" borderId="2" xfId="6" applyNumberFormat="1" applyFont="1" applyFill="1" applyBorder="1" applyAlignment="1">
      <alignment horizontal="right"/>
    </xf>
    <xf numFmtId="169" fontId="148" fillId="0" borderId="0" xfId="7" applyNumberFormat="1" applyFont="1" applyAlignment="1">
      <alignment horizontal="right"/>
    </xf>
    <xf numFmtId="169" fontId="50" fillId="0" borderId="0" xfId="6" applyNumberFormat="1" applyFont="1" applyAlignment="1">
      <alignment horizontal="right"/>
    </xf>
    <xf numFmtId="169" fontId="50" fillId="0" borderId="0" xfId="6" applyNumberFormat="1" applyFont="1" applyAlignment="1">
      <alignment horizontal="center"/>
    </xf>
    <xf numFmtId="0" fontId="25" fillId="0" borderId="0" xfId="10" applyNumberFormat="1" applyFont="1" applyFill="1" applyBorder="1" applyAlignment="1">
      <alignment horizontal="right"/>
    </xf>
    <xf numFmtId="169" fontId="16" fillId="0" borderId="0" xfId="6" applyNumberFormat="1" applyFont="1" applyFill="1" applyBorder="1" applyAlignment="1">
      <alignment horizontal="center"/>
    </xf>
    <xf numFmtId="168" fontId="16" fillId="0" borderId="0" xfId="6" applyNumberFormat="1" applyFont="1" applyFill="1" applyBorder="1" applyAlignment="1">
      <alignment horizontal="center"/>
    </xf>
    <xf numFmtId="0" fontId="16" fillId="0" borderId="3" xfId="6" applyFont="1" applyFill="1" applyBorder="1" applyAlignment="1">
      <alignment horizontal="left"/>
    </xf>
    <xf numFmtId="0" fontId="16" fillId="0" borderId="1" xfId="6" applyFont="1" applyFill="1" applyBorder="1" applyAlignment="1">
      <alignment horizontal="left"/>
    </xf>
    <xf numFmtId="168" fontId="16" fillId="0" borderId="0" xfId="6" applyNumberFormat="1" applyFont="1" applyFill="1" applyAlignment="1">
      <alignment horizontal="left"/>
    </xf>
    <xf numFmtId="168" fontId="16" fillId="0" borderId="0" xfId="0" applyNumberFormat="1" applyFont="1" applyFill="1" applyProtection="1">
      <protection locked="0"/>
    </xf>
    <xf numFmtId="0" fontId="16" fillId="0" borderId="2" xfId="6" applyFont="1" applyFill="1" applyBorder="1" applyAlignment="1">
      <alignment horizontal="left"/>
    </xf>
    <xf numFmtId="171" fontId="16" fillId="0" borderId="0" xfId="6" applyNumberFormat="1" applyFont="1" applyFill="1" applyAlignment="1"/>
    <xf numFmtId="171" fontId="16" fillId="0" borderId="0" xfId="0" applyNumberFormat="1" applyFont="1" applyFill="1" applyProtection="1">
      <protection locked="0"/>
    </xf>
    <xf numFmtId="171" fontId="16" fillId="0" borderId="0" xfId="6" applyNumberFormat="1" applyFont="1" applyFill="1" applyBorder="1" applyAlignment="1">
      <alignment horizontal="center"/>
    </xf>
    <xf numFmtId="171" fontId="16" fillId="0" borderId="0" xfId="6" applyNumberFormat="1" applyFont="1" applyFill="1" applyBorder="1" applyAlignment="1"/>
    <xf numFmtId="171" fontId="16" fillId="0" borderId="2" xfId="6" applyNumberFormat="1" applyFont="1" applyFill="1" applyBorder="1" applyAlignment="1">
      <alignment horizontal="left"/>
    </xf>
    <xf numFmtId="168" fontId="16" fillId="0" borderId="30" xfId="6" applyNumberFormat="1" applyFont="1" applyFill="1" applyBorder="1" applyAlignment="1">
      <alignment horizontal="right"/>
    </xf>
    <xf numFmtId="168" fontId="16" fillId="0" borderId="1" xfId="6" quotePrefix="1" applyNumberFormat="1" applyFont="1" applyBorder="1" applyAlignment="1">
      <alignment horizontal="right"/>
    </xf>
    <xf numFmtId="172" fontId="50" fillId="0" borderId="2" xfId="6" applyNumberFormat="1" applyFont="1" applyFill="1" applyBorder="1" applyAlignment="1">
      <alignment horizontal="right"/>
    </xf>
    <xf numFmtId="0" fontId="24" fillId="0" borderId="3" xfId="0" applyFont="1" applyFill="1" applyBorder="1" applyAlignment="1" applyProtection="1">
      <alignment horizontal="center"/>
      <protection locked="0"/>
    </xf>
    <xf numFmtId="0" fontId="50" fillId="0" borderId="3" xfId="0" applyFont="1" applyFill="1" applyBorder="1" applyAlignment="1" applyProtection="1">
      <protection locked="0"/>
    </xf>
    <xf numFmtId="168" fontId="16" fillId="0" borderId="3" xfId="6" quotePrefix="1" applyNumberFormat="1" applyFont="1" applyFill="1" applyBorder="1" applyAlignment="1">
      <alignment horizontal="center"/>
    </xf>
    <xf numFmtId="168" fontId="16" fillId="0" borderId="1" xfId="6" quotePrefix="1" applyNumberFormat="1" applyFont="1" applyFill="1" applyBorder="1" applyAlignment="1">
      <alignment horizontal="center"/>
    </xf>
    <xf numFmtId="168" fontId="16" fillId="0" borderId="0" xfId="6" quotePrefix="1" applyNumberFormat="1" applyFont="1" applyFill="1" applyBorder="1" applyAlignment="1">
      <alignment horizontal="center"/>
    </xf>
    <xf numFmtId="172" fontId="50" fillId="0" borderId="0" xfId="6" applyNumberFormat="1" applyFont="1" applyFill="1" applyAlignment="1">
      <alignment horizontal="right"/>
    </xf>
    <xf numFmtId="173" fontId="16" fillId="0" borderId="0" xfId="2" applyNumberFormat="1" applyFont="1" applyBorder="1"/>
    <xf numFmtId="178" fontId="16" fillId="0" borderId="0" xfId="2" applyNumberFormat="1" applyFont="1" applyBorder="1"/>
    <xf numFmtId="164" fontId="16" fillId="0" borderId="0" xfId="1" applyNumberFormat="1" applyFont="1" applyBorder="1"/>
    <xf numFmtId="0" fontId="112" fillId="0" borderId="0" xfId="144" applyFont="1" applyAlignment="1">
      <alignment horizontal="center"/>
    </xf>
    <xf numFmtId="0" fontId="151" fillId="0" borderId="0" xfId="706" applyFont="1" applyFill="1"/>
    <xf numFmtId="0" fontId="112" fillId="0" borderId="0" xfId="706" applyFont="1" applyFill="1"/>
    <xf numFmtId="167" fontId="111" fillId="0" borderId="0" xfId="5" applyNumberFormat="1" applyFont="1" applyFill="1" applyAlignment="1"/>
    <xf numFmtId="0" fontId="113" fillId="0" borderId="1" xfId="0" applyFont="1" applyBorder="1"/>
    <xf numFmtId="0" fontId="111" fillId="0" borderId="0" xfId="706" applyFont="1" applyFill="1" applyBorder="1"/>
    <xf numFmtId="0" fontId="113" fillId="0" borderId="0" xfId="706" applyFont="1" applyFill="1"/>
    <xf numFmtId="0" fontId="25" fillId="0" borderId="0" xfId="0" applyFont="1" applyFill="1" applyAlignment="1">
      <alignment horizontal="center"/>
    </xf>
    <xf numFmtId="0" fontId="113" fillId="0" borderId="2" xfId="144" applyFont="1" applyFill="1" applyBorder="1" applyAlignment="1">
      <alignment horizontal="center" vertical="center"/>
    </xf>
    <xf numFmtId="0" fontId="113" fillId="0" borderId="2" xfId="144" applyFont="1" applyBorder="1" applyAlignment="1">
      <alignment horizontal="center" vertical="center"/>
    </xf>
    <xf numFmtId="0" fontId="16" fillId="0" borderId="0" xfId="144" applyFont="1" applyAlignment="1">
      <alignment vertical="center"/>
    </xf>
    <xf numFmtId="0" fontId="113" fillId="0" borderId="0" xfId="144" applyFont="1" applyAlignment="1">
      <alignment vertical="center"/>
    </xf>
    <xf numFmtId="0" fontId="16" fillId="0" borderId="0" xfId="0" applyFont="1" applyFill="1" applyAlignment="1"/>
    <xf numFmtId="176" fontId="16" fillId="0" borderId="0" xfId="6" applyNumberFormat="1" applyFont="1" applyFill="1" applyAlignment="1">
      <alignment horizontal="right"/>
    </xf>
    <xf numFmtId="9" fontId="16" fillId="0" borderId="0" xfId="0" applyNumberFormat="1" applyFont="1" applyFill="1" applyAlignment="1">
      <alignment horizontal="right"/>
    </xf>
    <xf numFmtId="172" fontId="16" fillId="0" borderId="0" xfId="0" applyNumberFormat="1" applyFont="1" applyFill="1" applyBorder="1" applyAlignment="1" applyProtection="1">
      <alignment horizontal="right"/>
    </xf>
    <xf numFmtId="172" fontId="111" fillId="0" borderId="0" xfId="6" applyNumberFormat="1" applyFont="1" applyFill="1" applyAlignment="1">
      <alignment horizontal="right"/>
    </xf>
    <xf numFmtId="172" fontId="16" fillId="0" borderId="0" xfId="6" applyNumberFormat="1" applyFont="1" applyFill="1" applyBorder="1" applyAlignment="1">
      <alignment horizontal="right"/>
    </xf>
    <xf numFmtId="0" fontId="22" fillId="0" borderId="0" xfId="0" applyFont="1" applyAlignment="1">
      <alignment horizontal="left"/>
    </xf>
    <xf numFmtId="0" fontId="23" fillId="0" borderId="0" xfId="0" applyFont="1" applyAlignment="1" applyProtection="1">
      <protection locked="0"/>
    </xf>
    <xf numFmtId="0" fontId="112" fillId="0" borderId="0" xfId="706" quotePrefix="1" applyFont="1" applyBorder="1" applyAlignment="1">
      <alignment horizontal="right"/>
    </xf>
    <xf numFmtId="0" fontId="25" fillId="0" borderId="0" xfId="0" quotePrefix="1" applyFont="1" applyBorder="1" applyAlignment="1">
      <alignment horizontal="right"/>
    </xf>
    <xf numFmtId="0" fontId="23" fillId="0" borderId="0" xfId="0" applyFont="1" applyAlignment="1">
      <alignment horizontal="center" wrapText="1"/>
    </xf>
    <xf numFmtId="0" fontId="0" fillId="0" borderId="0" xfId="0" applyAlignment="1">
      <alignment horizontal="center"/>
    </xf>
    <xf numFmtId="0" fontId="22" fillId="0" borderId="0" xfId="0" applyFont="1" applyAlignment="1"/>
    <xf numFmtId="0" fontId="113" fillId="0" borderId="35" xfId="0" applyFont="1" applyBorder="1"/>
    <xf numFmtId="172" fontId="111" fillId="0" borderId="0" xfId="6" applyNumberFormat="1" applyFont="1" applyFill="1" applyAlignment="1"/>
    <xf numFmtId="0" fontId="112" fillId="0" borderId="0" xfId="706" applyFont="1" applyAlignment="1" applyProtection="1">
      <protection locked="0"/>
    </xf>
    <xf numFmtId="0" fontId="23" fillId="0" borderId="0" xfId="144" applyFont="1" applyAlignment="1"/>
    <xf numFmtId="164" fontId="16" fillId="0" borderId="0" xfId="1" applyNumberFormat="1" applyFont="1" applyFill="1" applyAlignment="1">
      <alignment horizontal="right"/>
    </xf>
    <xf numFmtId="164" fontId="16" fillId="0" borderId="0" xfId="1" applyNumberFormat="1" applyFont="1" applyFill="1" applyBorder="1" applyAlignment="1">
      <alignment horizontal="right"/>
    </xf>
    <xf numFmtId="0" fontId="16" fillId="0" borderId="0" xfId="0" applyFont="1" applyFill="1" applyAlignment="1">
      <alignment horizontal="right"/>
    </xf>
    <xf numFmtId="43" fontId="16" fillId="0" borderId="0" xfId="0" applyNumberFormat="1" applyFont="1" applyFill="1" applyAlignment="1">
      <alignment horizontal="right"/>
    </xf>
    <xf numFmtId="167" fontId="16" fillId="0" borderId="0" xfId="5" applyNumberFormat="1" applyFont="1" applyFill="1" applyAlignment="1">
      <alignment horizontal="right"/>
    </xf>
    <xf numFmtId="43" fontId="16" fillId="0" borderId="0" xfId="1" applyNumberFormat="1" applyFont="1" applyFill="1" applyAlignment="1">
      <alignment horizontal="right"/>
    </xf>
    <xf numFmtId="167" fontId="16" fillId="0" borderId="2" xfId="5" applyNumberFormat="1" applyFont="1" applyFill="1" applyBorder="1" applyAlignment="1">
      <alignment horizontal="right"/>
    </xf>
    <xf numFmtId="167" fontId="16" fillId="0" borderId="0" xfId="5" applyNumberFormat="1" applyFont="1" applyFill="1" applyBorder="1" applyAlignment="1">
      <alignment horizontal="right"/>
    </xf>
    <xf numFmtId="164" fontId="16" fillId="0" borderId="0" xfId="0" applyNumberFormat="1" applyFont="1" applyFill="1" applyBorder="1" applyAlignment="1" applyProtection="1">
      <alignment horizontal="right"/>
    </xf>
    <xf numFmtId="0" fontId="16" fillId="0" borderId="0" xfId="0" applyNumberFormat="1" applyFont="1" applyFill="1" applyBorder="1" applyAlignment="1" applyProtection="1">
      <alignment horizontal="right"/>
    </xf>
    <xf numFmtId="43" fontId="16" fillId="0" borderId="0" xfId="0" applyNumberFormat="1" applyFont="1" applyFill="1" applyBorder="1" applyAlignment="1" applyProtection="1">
      <alignment horizontal="right"/>
    </xf>
    <xf numFmtId="167" fontId="16" fillId="0" borderId="0" xfId="0" applyNumberFormat="1" applyFont="1" applyFill="1" applyBorder="1" applyAlignment="1" applyProtection="1">
      <alignment horizontal="right"/>
    </xf>
    <xf numFmtId="167" fontId="16" fillId="0" borderId="26" xfId="0" applyNumberFormat="1" applyFont="1" applyFill="1" applyBorder="1" applyAlignment="1" applyProtection="1">
      <alignment horizontal="right"/>
    </xf>
    <xf numFmtId="164" fontId="111" fillId="0" borderId="0" xfId="1" applyNumberFormat="1" applyFont="1" applyFill="1" applyAlignment="1" applyProtection="1">
      <alignment horizontal="right" vertical="center"/>
      <protection locked="0"/>
    </xf>
    <xf numFmtId="164" fontId="111" fillId="0" borderId="1" xfId="1" applyNumberFormat="1" applyFont="1" applyFill="1" applyBorder="1" applyAlignment="1" applyProtection="1">
      <alignment horizontal="right" vertical="center"/>
      <protection locked="0"/>
    </xf>
    <xf numFmtId="164" fontId="111" fillId="0" borderId="0" xfId="1" applyNumberFormat="1" applyFont="1" applyFill="1" applyBorder="1" applyAlignment="1" applyProtection="1">
      <alignment horizontal="right"/>
      <protection locked="0"/>
    </xf>
    <xf numFmtId="164" fontId="112" fillId="0" borderId="0" xfId="1" applyNumberFormat="1" applyFont="1" applyFill="1" applyBorder="1" applyAlignment="1" applyProtection="1">
      <alignment horizontal="right"/>
      <protection locked="0"/>
    </xf>
    <xf numFmtId="164" fontId="111" fillId="0" borderId="0" xfId="1" applyNumberFormat="1" applyFont="1" applyFill="1" applyAlignment="1" applyProtection="1">
      <alignment horizontal="right"/>
      <protection locked="0"/>
    </xf>
    <xf numFmtId="164" fontId="112" fillId="0" borderId="3" xfId="1" applyNumberFormat="1" applyFont="1" applyFill="1" applyBorder="1" applyAlignment="1" applyProtection="1">
      <alignment horizontal="right"/>
      <protection locked="0"/>
    </xf>
    <xf numFmtId="164" fontId="111" fillId="0" borderId="0" xfId="1" applyNumberFormat="1" applyFont="1" applyAlignment="1" applyProtection="1">
      <alignment horizontal="right" vertical="center"/>
      <protection locked="0"/>
    </xf>
    <xf numFmtId="164" fontId="111" fillId="0" borderId="1" xfId="1" applyNumberFormat="1" applyFont="1" applyBorder="1" applyAlignment="1" applyProtection="1">
      <alignment horizontal="right" vertical="center"/>
      <protection locked="0"/>
    </xf>
    <xf numFmtId="164" fontId="112" fillId="0" borderId="3" xfId="1" applyNumberFormat="1" applyFont="1" applyBorder="1" applyAlignment="1" applyProtection="1">
      <alignment horizontal="right"/>
      <protection locked="0"/>
    </xf>
    <xf numFmtId="164" fontId="50" fillId="0" borderId="0" xfId="0" applyNumberFormat="1" applyFont="1" applyFill="1" applyBorder="1" applyAlignment="1" applyProtection="1">
      <alignment horizontal="right" vertical="center"/>
      <protection locked="0"/>
    </xf>
    <xf numFmtId="164" fontId="50" fillId="0" borderId="30" xfId="0" applyNumberFormat="1" applyFont="1" applyFill="1" applyBorder="1" applyAlignment="1" applyProtection="1">
      <alignment horizontal="right" vertical="center"/>
      <protection locked="0"/>
    </xf>
    <xf numFmtId="164" fontId="50" fillId="0" borderId="0" xfId="0" applyNumberFormat="1" applyFont="1" applyFill="1" applyBorder="1" applyAlignment="1" applyProtection="1">
      <alignment horizontal="right"/>
      <protection locked="0"/>
    </xf>
    <xf numFmtId="164" fontId="24" fillId="0" borderId="0" xfId="0" applyNumberFormat="1" applyFont="1" applyFill="1" applyBorder="1" applyAlignment="1" applyProtection="1">
      <alignment horizontal="right"/>
      <protection locked="0"/>
    </xf>
    <xf numFmtId="164" fontId="136" fillId="0" borderId="0" xfId="1" applyNumberFormat="1" applyFont="1" applyFill="1" applyBorder="1" applyAlignment="1" applyProtection="1">
      <alignment horizontal="right"/>
      <protection locked="0"/>
    </xf>
    <xf numFmtId="164" fontId="50" fillId="0" borderId="31" xfId="0" applyNumberFormat="1" applyFont="1" applyFill="1" applyBorder="1" applyAlignment="1" applyProtection="1">
      <alignment horizontal="right" vertical="center"/>
      <protection locked="0"/>
    </xf>
    <xf numFmtId="164" fontId="24" fillId="0" borderId="32" xfId="0" applyNumberFormat="1" applyFont="1" applyFill="1" applyBorder="1" applyAlignment="1" applyProtection="1">
      <alignment horizontal="right"/>
      <protection locked="0"/>
    </xf>
    <xf numFmtId="43" fontId="111" fillId="0" borderId="0" xfId="0" applyNumberFormat="1" applyFont="1" applyFill="1" applyAlignment="1" applyProtection="1">
      <alignment horizontal="right"/>
      <protection locked="0"/>
    </xf>
    <xf numFmtId="164" fontId="50" fillId="0" borderId="0" xfId="1" applyNumberFormat="1" applyFont="1" applyFill="1" applyAlignment="1" applyProtection="1">
      <alignment horizontal="right" vertical="center"/>
      <protection locked="0"/>
    </xf>
    <xf numFmtId="164" fontId="50" fillId="0" borderId="1" xfId="1" applyNumberFormat="1" applyFont="1" applyFill="1" applyBorder="1" applyAlignment="1" applyProtection="1">
      <alignment horizontal="right" vertical="center"/>
      <protection locked="0"/>
    </xf>
    <xf numFmtId="164" fontId="24"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vertical="center"/>
      <protection locked="0"/>
    </xf>
    <xf numFmtId="164" fontId="24" fillId="0" borderId="6" xfId="1" applyNumberFormat="1" applyFont="1" applyFill="1" applyBorder="1" applyAlignment="1" applyProtection="1">
      <alignment horizontal="right" vertical="center"/>
      <protection locked="0"/>
    </xf>
    <xf numFmtId="164" fontId="24" fillId="0" borderId="2" xfId="1" applyNumberFormat="1" applyFont="1" applyFill="1" applyBorder="1" applyAlignment="1" applyProtection="1">
      <alignment horizontal="right" vertical="center"/>
      <protection locked="0"/>
    </xf>
    <xf numFmtId="164" fontId="50" fillId="0" borderId="0" xfId="1" applyNumberFormat="1" applyFont="1" applyFill="1" applyAlignment="1" applyProtection="1">
      <alignment horizontal="right"/>
      <protection locked="0"/>
    </xf>
    <xf numFmtId="164" fontId="111" fillId="0" borderId="0" xfId="1" applyNumberFormat="1" applyFont="1" applyFill="1" applyBorder="1" applyAlignment="1" applyProtection="1">
      <alignment horizontal="right" vertical="center"/>
      <protection locked="0"/>
    </xf>
    <xf numFmtId="164" fontId="112" fillId="0" borderId="6" xfId="1" applyNumberFormat="1" applyFont="1" applyFill="1" applyBorder="1" applyAlignment="1" applyProtection="1">
      <alignment horizontal="right" vertical="center"/>
      <protection locked="0"/>
    </xf>
    <xf numFmtId="164" fontId="112" fillId="0" borderId="2" xfId="1" applyNumberFormat="1" applyFont="1" applyFill="1" applyBorder="1" applyAlignment="1" applyProtection="1">
      <alignment horizontal="right" vertical="center"/>
      <protection locked="0"/>
    </xf>
    <xf numFmtId="164" fontId="111" fillId="0" borderId="1" xfId="1" applyNumberFormat="1" applyFont="1" applyFill="1" applyBorder="1" applyAlignment="1" applyProtection="1">
      <alignment horizontal="right"/>
      <protection locked="0"/>
    </xf>
    <xf numFmtId="164" fontId="112" fillId="0" borderId="2" xfId="1" applyNumberFormat="1" applyFont="1" applyFill="1" applyBorder="1" applyAlignment="1" applyProtection="1">
      <alignment horizontal="right"/>
      <protection locked="0"/>
    </xf>
    <xf numFmtId="43" fontId="111" fillId="0" borderId="0" xfId="0" applyNumberFormat="1" applyFont="1" applyFill="1" applyAlignment="1" applyProtection="1">
      <alignment horizontal="right"/>
    </xf>
    <xf numFmtId="49" fontId="112" fillId="0" borderId="1" xfId="415" quotePrefix="1" applyNumberFormat="1" applyFont="1" applyBorder="1" applyAlignment="1" applyProtection="1">
      <alignment horizontal="right"/>
      <protection locked="0"/>
    </xf>
    <xf numFmtId="49" fontId="24" fillId="0" borderId="0" xfId="0" applyNumberFormat="1" applyFont="1" applyAlignment="1" applyProtection="1">
      <alignment horizontal="center"/>
      <protection locked="0"/>
    </xf>
    <xf numFmtId="49" fontId="24" fillId="0" borderId="1" xfId="0" applyNumberFormat="1" applyFont="1" applyBorder="1" applyAlignment="1" applyProtection="1">
      <alignment horizontal="center"/>
      <protection locked="0"/>
    </xf>
    <xf numFmtId="49" fontId="112" fillId="0" borderId="1" xfId="0" quotePrefix="1" applyNumberFormat="1" applyFont="1" applyBorder="1" applyAlignment="1" applyProtection="1">
      <alignment horizontal="right"/>
      <protection locked="0"/>
    </xf>
    <xf numFmtId="49" fontId="112" fillId="0" borderId="0" xfId="0" applyNumberFormat="1" applyFont="1" applyAlignment="1" applyProtection="1">
      <alignment horizontal="center"/>
      <protection locked="0"/>
    </xf>
    <xf numFmtId="49" fontId="112" fillId="0" borderId="1" xfId="0" applyNumberFormat="1" applyFont="1" applyBorder="1" applyAlignment="1" applyProtection="1">
      <alignment horizontal="center"/>
      <protection locked="0"/>
    </xf>
    <xf numFmtId="49" fontId="25" fillId="0" borderId="0" xfId="0" applyNumberFormat="1" applyFont="1" applyAlignment="1" applyProtection="1">
      <alignment horizontal="center"/>
      <protection locked="0"/>
    </xf>
    <xf numFmtId="49" fontId="23" fillId="0" borderId="0" xfId="0" applyNumberFormat="1" applyFont="1"/>
    <xf numFmtId="49" fontId="23" fillId="0" borderId="0" xfId="415" applyNumberFormat="1" applyFont="1"/>
    <xf numFmtId="49" fontId="142" fillId="0" borderId="1" xfId="415" applyNumberFormat="1" applyFont="1" applyBorder="1"/>
    <xf numFmtId="49" fontId="142" fillId="0" borderId="1" xfId="415" quotePrefix="1" applyNumberFormat="1" applyFont="1" applyBorder="1" applyAlignment="1" applyProtection="1">
      <alignment horizontal="right"/>
      <protection locked="0"/>
    </xf>
    <xf numFmtId="49" fontId="142" fillId="0" borderId="1" xfId="5" applyNumberFormat="1" applyFont="1" applyBorder="1" applyAlignment="1">
      <alignment horizontal="right"/>
    </xf>
    <xf numFmtId="49" fontId="142" fillId="0" borderId="0" xfId="415" applyNumberFormat="1" applyFont="1" applyBorder="1" applyAlignment="1" applyProtection="1">
      <alignment horizontal="center"/>
      <protection locked="0"/>
    </xf>
    <xf numFmtId="164" fontId="111" fillId="0" borderId="1" xfId="1" applyNumberFormat="1" applyFont="1" applyFill="1" applyBorder="1" applyAlignment="1">
      <alignment horizontal="right"/>
    </xf>
    <xf numFmtId="169" fontId="111" fillId="0" borderId="0" xfId="6" applyNumberFormat="1" applyFont="1" applyFill="1" applyBorder="1" applyAlignment="1">
      <alignment horizontal="right"/>
    </xf>
    <xf numFmtId="0" fontId="30" fillId="0" borderId="35" xfId="154" applyNumberFormat="1" applyFont="1" applyFill="1" applyBorder="1" applyAlignment="1">
      <alignment vertical="top"/>
    </xf>
    <xf numFmtId="0" fontId="30" fillId="0" borderId="35" xfId="154" applyNumberFormat="1" applyFont="1" applyFill="1" applyBorder="1" applyAlignment="1">
      <alignment horizontal="center" vertical="top"/>
    </xf>
    <xf numFmtId="173" fontId="111" fillId="0" borderId="29" xfId="1" applyNumberFormat="1" applyFont="1" applyFill="1" applyBorder="1" applyAlignment="1">
      <alignment horizontal="right"/>
    </xf>
    <xf numFmtId="164" fontId="111" fillId="0" borderId="0" xfId="1" applyNumberFormat="1" applyFont="1" applyAlignment="1">
      <alignment horizontal="right"/>
    </xf>
    <xf numFmtId="164" fontId="111" fillId="0" borderId="35" xfId="1" applyNumberFormat="1" applyFont="1" applyBorder="1" applyAlignment="1">
      <alignment horizontal="right"/>
    </xf>
    <xf numFmtId="173" fontId="112" fillId="0" borderId="36" xfId="1" applyNumberFormat="1" applyFont="1" applyFill="1" applyBorder="1" applyAlignment="1">
      <alignment horizontal="right"/>
    </xf>
    <xf numFmtId="173" fontId="112" fillId="0" borderId="0" xfId="1" applyNumberFormat="1" applyFont="1" applyFill="1" applyBorder="1" applyAlignment="1">
      <alignment horizontal="right"/>
    </xf>
    <xf numFmtId="0" fontId="111" fillId="0" borderId="0" xfId="706" applyFont="1" applyFill="1" applyAlignment="1">
      <alignment horizontal="right"/>
    </xf>
    <xf numFmtId="172" fontId="111" fillId="0" borderId="0" xfId="6" applyNumberFormat="1" applyFont="1" applyAlignment="1">
      <alignment horizontal="right"/>
    </xf>
    <xf numFmtId="0" fontId="25" fillId="0" borderId="0" xfId="0" applyFont="1" applyBorder="1" applyAlignment="1"/>
    <xf numFmtId="0" fontId="25" fillId="0" borderId="35" xfId="0" applyFont="1" applyBorder="1" applyAlignment="1"/>
    <xf numFmtId="0" fontId="21" fillId="0" borderId="35" xfId="0" applyFont="1" applyBorder="1"/>
    <xf numFmtId="0" fontId="25" fillId="0" borderId="35" xfId="0" applyFont="1" applyBorder="1" applyAlignment="1">
      <alignment horizontal="right"/>
    </xf>
    <xf numFmtId="165" fontId="113" fillId="0" borderId="0" xfId="0" applyNumberFormat="1" applyFont="1" applyFill="1" applyBorder="1" applyAlignment="1" applyProtection="1">
      <alignment horizontal="right"/>
    </xf>
    <xf numFmtId="0" fontId="132" fillId="0" borderId="0" xfId="144" applyFont="1" applyFill="1" applyBorder="1" applyAlignment="1">
      <alignment horizontal="right"/>
    </xf>
    <xf numFmtId="0" fontId="113" fillId="0" borderId="0" xfId="144" applyFont="1" applyFill="1" applyBorder="1" applyAlignment="1">
      <alignment horizontal="right"/>
    </xf>
    <xf numFmtId="165" fontId="113" fillId="0" borderId="0" xfId="1" applyNumberFormat="1" applyFont="1" applyFill="1" applyAlignment="1">
      <alignment horizontal="right"/>
    </xf>
    <xf numFmtId="164" fontId="113" fillId="0" borderId="0" xfId="1" applyNumberFormat="1" applyFont="1" applyFill="1" applyAlignment="1">
      <alignment horizontal="right"/>
    </xf>
    <xf numFmtId="165" fontId="113" fillId="0" borderId="27" xfId="0" applyNumberFormat="1" applyFont="1" applyFill="1" applyBorder="1" applyAlignment="1" applyProtection="1">
      <alignment horizontal="right" vertical="center"/>
    </xf>
    <xf numFmtId="0" fontId="132" fillId="0" borderId="0" xfId="144" applyFont="1" applyFill="1" applyBorder="1" applyAlignment="1">
      <alignment horizontal="right" vertical="center"/>
    </xf>
    <xf numFmtId="0" fontId="113" fillId="0" borderId="2" xfId="144" applyFont="1" applyFill="1" applyBorder="1" applyAlignment="1">
      <alignment horizontal="right" vertical="center"/>
    </xf>
    <xf numFmtId="43" fontId="141" fillId="0" borderId="28" xfId="0" applyNumberFormat="1" applyFont="1" applyFill="1" applyBorder="1" applyAlignment="1" applyProtection="1">
      <alignment horizontal="right"/>
    </xf>
    <xf numFmtId="0" fontId="113" fillId="0" borderId="0" xfId="0" applyNumberFormat="1" applyFont="1" applyFill="1" applyBorder="1" applyAlignment="1" applyProtection="1">
      <alignment horizontal="right"/>
    </xf>
    <xf numFmtId="164" fontId="113" fillId="0" borderId="0" xfId="0" applyNumberFormat="1" applyFont="1" applyFill="1" applyBorder="1" applyAlignment="1" applyProtection="1">
      <alignment horizontal="right"/>
    </xf>
    <xf numFmtId="43" fontId="141" fillId="0" borderId="3" xfId="1" applyFont="1" applyBorder="1" applyAlignment="1">
      <alignment horizontal="right"/>
    </xf>
    <xf numFmtId="0" fontId="113" fillId="0" borderId="0" xfId="144" applyFont="1" applyAlignment="1">
      <alignment horizontal="right"/>
    </xf>
    <xf numFmtId="164" fontId="113" fillId="0" borderId="0" xfId="1" applyNumberFormat="1" applyFont="1" applyAlignment="1">
      <alignment horizontal="right"/>
    </xf>
    <xf numFmtId="43" fontId="141" fillId="0" borderId="3" xfId="1" applyNumberFormat="1" applyFont="1" applyBorder="1" applyAlignment="1">
      <alignment horizontal="right"/>
    </xf>
    <xf numFmtId="49" fontId="16" fillId="0" borderId="0" xfId="144" applyNumberFormat="1" applyFont="1"/>
    <xf numFmtId="49" fontId="141" fillId="0" borderId="1" xfId="144" applyNumberFormat="1" applyFont="1" applyBorder="1" applyAlignment="1">
      <alignment horizontal="right"/>
    </xf>
    <xf numFmtId="49" fontId="141" fillId="0" borderId="1" xfId="144" quotePrefix="1" applyNumberFormat="1" applyFont="1" applyBorder="1" applyAlignment="1" applyProtection="1">
      <alignment horizontal="right"/>
      <protection locked="0"/>
    </xf>
    <xf numFmtId="49" fontId="113" fillId="0" borderId="0" xfId="144" applyNumberFormat="1" applyFont="1"/>
    <xf numFmtId="164" fontId="113" fillId="0" borderId="0" xfId="2804" applyNumberFormat="1" applyFont="1" applyFill="1" applyAlignment="1">
      <alignment horizontal="right"/>
    </xf>
    <xf numFmtId="164" fontId="113" fillId="0" borderId="2" xfId="2804" applyNumberFormat="1" applyFont="1" applyFill="1" applyBorder="1" applyAlignment="1">
      <alignment horizontal="right"/>
    </xf>
    <xf numFmtId="165" fontId="113" fillId="0" borderId="0" xfId="2804" applyNumberFormat="1" applyFont="1" applyFill="1" applyAlignment="1">
      <alignment horizontal="right"/>
    </xf>
    <xf numFmtId="165" fontId="113" fillId="0" borderId="2" xfId="2804" applyNumberFormat="1" applyFont="1" applyFill="1" applyBorder="1" applyAlignment="1">
      <alignment horizontal="right" vertical="center"/>
    </xf>
    <xf numFmtId="43" fontId="141" fillId="0" borderId="3" xfId="144" applyNumberFormat="1" applyFont="1" applyFill="1" applyBorder="1" applyAlignment="1">
      <alignment horizontal="right"/>
    </xf>
    <xf numFmtId="43" fontId="113" fillId="0" borderId="0" xfId="144" applyNumberFormat="1" applyFont="1" applyFill="1" applyBorder="1" applyAlignment="1">
      <alignment horizontal="right"/>
    </xf>
    <xf numFmtId="43" fontId="141" fillId="0" borderId="0" xfId="144" applyNumberFormat="1" applyFont="1" applyFill="1" applyBorder="1" applyAlignment="1">
      <alignment horizontal="right"/>
    </xf>
    <xf numFmtId="167" fontId="113" fillId="0" borderId="0" xfId="144" applyNumberFormat="1" applyFont="1" applyAlignment="1">
      <alignment horizontal="right"/>
    </xf>
    <xf numFmtId="164" fontId="24" fillId="0" borderId="3" xfId="1" applyNumberFormat="1" applyFont="1" applyFill="1" applyBorder="1" applyAlignment="1" applyProtection="1">
      <alignment horizontal="right"/>
      <protection locked="0"/>
    </xf>
    <xf numFmtId="165" fontId="113" fillId="0" borderId="0" xfId="144" applyNumberFormat="1" applyFont="1" applyFill="1" applyAlignment="1">
      <alignment horizontal="right"/>
    </xf>
    <xf numFmtId="0" fontId="113" fillId="0" borderId="1" xfId="144" applyFont="1" applyFill="1" applyBorder="1" applyAlignment="1">
      <alignment horizontal="right"/>
    </xf>
    <xf numFmtId="165" fontId="113" fillId="0" borderId="2" xfId="1" applyNumberFormat="1" applyFont="1" applyFill="1" applyBorder="1" applyAlignment="1">
      <alignment horizontal="right" vertical="center"/>
    </xf>
    <xf numFmtId="180" fontId="111" fillId="0" borderId="0" xfId="1" applyNumberFormat="1" applyFont="1" applyFill="1" applyAlignment="1">
      <alignment horizontal="right"/>
    </xf>
    <xf numFmtId="0" fontId="0" fillId="0" borderId="0" xfId="0" applyAlignment="1">
      <alignment vertical="center" wrapText="1"/>
    </xf>
    <xf numFmtId="10" fontId="0" fillId="0" borderId="0" xfId="0" applyNumberFormat="1" applyAlignment="1">
      <alignment vertical="center" wrapText="1"/>
    </xf>
    <xf numFmtId="43" fontId="111" fillId="0" borderId="0" xfId="1" applyFont="1" applyFill="1" applyAlignment="1">
      <alignment horizontal="right"/>
    </xf>
    <xf numFmtId="0" fontId="16" fillId="0" borderId="0" xfId="0" applyFont="1" applyAlignment="1">
      <alignment vertical="center" wrapText="1"/>
    </xf>
    <xf numFmtId="8" fontId="16" fillId="0" borderId="0" xfId="0" applyNumberFormat="1" applyFont="1" applyAlignment="1">
      <alignment vertical="center" wrapText="1"/>
    </xf>
    <xf numFmtId="0" fontId="25" fillId="0" borderId="1" xfId="0" applyFont="1" applyFill="1" applyBorder="1" applyAlignment="1">
      <alignment horizontal="right"/>
    </xf>
    <xf numFmtId="8" fontId="0" fillId="0" borderId="0" xfId="0" applyNumberFormat="1" applyAlignment="1">
      <alignment vertical="center" wrapText="1"/>
    </xf>
    <xf numFmtId="4" fontId="0" fillId="0" borderId="0" xfId="0" applyNumberFormat="1" applyAlignment="1">
      <alignment vertical="center" wrapText="1"/>
    </xf>
    <xf numFmtId="10" fontId="16" fillId="0" borderId="0" xfId="0" applyNumberFormat="1" applyFont="1" applyAlignment="1">
      <alignment vertical="center" wrapText="1"/>
    </xf>
    <xf numFmtId="3" fontId="16" fillId="0" borderId="0" xfId="0" applyNumberFormat="1" applyFont="1" applyAlignment="1">
      <alignment vertical="center" wrapText="1"/>
    </xf>
    <xf numFmtId="15" fontId="16" fillId="0" borderId="0" xfId="0" applyNumberFormat="1" applyFont="1" applyAlignment="1">
      <alignment vertical="center" wrapText="1"/>
    </xf>
    <xf numFmtId="4" fontId="16" fillId="0" borderId="0" xfId="0" applyNumberFormat="1" applyFont="1" applyAlignment="1">
      <alignment vertical="center" wrapText="1"/>
    </xf>
    <xf numFmtId="3" fontId="0" fillId="0" borderId="0" xfId="0" applyNumberFormat="1" applyAlignment="1">
      <alignment vertical="center" wrapText="1"/>
    </xf>
    <xf numFmtId="164" fontId="112" fillId="0" borderId="29" xfId="1" applyNumberFormat="1" applyFont="1" applyFill="1" applyBorder="1" applyAlignment="1">
      <alignment horizontal="right"/>
    </xf>
    <xf numFmtId="0" fontId="142" fillId="0" borderId="29" xfId="415" applyFont="1" applyBorder="1" applyAlignment="1">
      <alignment horizontal="center"/>
    </xf>
    <xf numFmtId="181" fontId="111" fillId="0" borderId="0" xfId="1" applyNumberFormat="1" applyFont="1" applyFill="1" applyAlignment="1">
      <alignment horizontal="right"/>
    </xf>
    <xf numFmtId="43" fontId="16" fillId="0" borderId="0" xfId="1" applyFont="1" applyFill="1" applyBorder="1" applyAlignment="1">
      <alignment horizontal="right"/>
    </xf>
    <xf numFmtId="43" fontId="111" fillId="0" borderId="0" xfId="1" applyFont="1" applyFill="1" applyBorder="1" applyAlignment="1">
      <alignment horizontal="right"/>
    </xf>
    <xf numFmtId="0" fontId="16" fillId="0" borderId="0" xfId="144" applyFont="1" applyAlignment="1">
      <alignment horizontal="left" wrapText="1"/>
    </xf>
    <xf numFmtId="0" fontId="23" fillId="0" borderId="0" xfId="0" applyFont="1" applyAlignment="1">
      <alignment horizontal="center" wrapText="1"/>
    </xf>
    <xf numFmtId="0" fontId="43" fillId="0" borderId="0" xfId="144" applyFont="1" applyBorder="1" applyAlignment="1">
      <alignment horizontal="left" vertical="top" wrapText="1"/>
    </xf>
    <xf numFmtId="0" fontId="23" fillId="0" borderId="0" xfId="144" applyFont="1" applyAlignment="1">
      <alignment horizontal="center" wrapText="1"/>
    </xf>
    <xf numFmtId="0" fontId="23" fillId="0" borderId="0" xfId="144" applyFont="1" applyAlignment="1">
      <alignment horizontal="center"/>
    </xf>
    <xf numFmtId="0" fontId="17" fillId="0" borderId="0" xfId="144" applyFont="1" applyAlignment="1">
      <alignment horizontal="left"/>
    </xf>
    <xf numFmtId="0" fontId="23" fillId="0" borderId="0" xfId="0" applyFont="1" applyAlignment="1" applyProtection="1">
      <alignment horizontal="center" wrapText="1"/>
      <protection locked="0"/>
    </xf>
    <xf numFmtId="0" fontId="31" fillId="0" borderId="0" xfId="6" applyFont="1" applyAlignment="1">
      <alignment horizontal="center" wrapText="1"/>
    </xf>
    <xf numFmtId="0" fontId="31" fillId="0" borderId="0" xfId="6" applyFont="1" applyAlignment="1">
      <alignment horizontal="center"/>
    </xf>
    <xf numFmtId="173" fontId="21"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173" fontId="50" fillId="0" borderId="2" xfId="1" applyNumberFormat="1" applyFont="1" applyFill="1" applyBorder="1" applyAlignment="1">
      <alignment horizontal="center"/>
    </xf>
    <xf numFmtId="164" fontId="21" fillId="0" borderId="1" xfId="1" applyNumberFormat="1" applyFont="1" applyBorder="1" applyAlignment="1">
      <alignment horizontal="center"/>
    </xf>
    <xf numFmtId="173" fontId="21" fillId="0" borderId="2" xfId="1" applyNumberFormat="1" applyFont="1" applyFill="1" applyBorder="1" applyAlignment="1">
      <alignment horizontal="center"/>
    </xf>
    <xf numFmtId="173" fontId="21" fillId="0" borderId="0" xfId="1" applyNumberFormat="1" applyFont="1" applyFill="1" applyBorder="1" applyAlignment="1">
      <alignment horizontal="center"/>
    </xf>
    <xf numFmtId="164" fontId="21" fillId="0" borderId="0" xfId="1" applyNumberFormat="1" applyFont="1" applyAlignment="1">
      <alignment horizontal="center"/>
    </xf>
    <xf numFmtId="173" fontId="50" fillId="0" borderId="0" xfId="1" applyNumberFormat="1" applyFont="1" applyFill="1" applyAlignment="1">
      <alignment horizontal="center"/>
    </xf>
    <xf numFmtId="173" fontId="50" fillId="0" borderId="0" xfId="1" applyNumberFormat="1" applyFont="1" applyFill="1" applyBorder="1" applyAlignment="1">
      <alignment horizontal="center"/>
    </xf>
    <xf numFmtId="164" fontId="50" fillId="0" borderId="1" xfId="1" applyNumberFormat="1" applyFont="1" applyBorder="1" applyAlignment="1">
      <alignment horizontal="center"/>
    </xf>
    <xf numFmtId="167" fontId="50" fillId="0" borderId="0" xfId="5" applyNumberFormat="1" applyFont="1" applyFill="1" applyAlignment="1">
      <alignment horizontal="right"/>
    </xf>
    <xf numFmtId="164" fontId="50" fillId="0" borderId="0" xfId="1" applyNumberFormat="1" applyFont="1" applyFill="1" applyAlignment="1">
      <alignment horizontal="center"/>
    </xf>
    <xf numFmtId="174" fontId="50" fillId="0" borderId="0" xfId="1" applyNumberFormat="1" applyFont="1" applyFill="1" applyBorder="1" applyAlignment="1">
      <alignment horizontal="right"/>
    </xf>
    <xf numFmtId="164" fontId="50" fillId="0" borderId="1" xfId="1" applyNumberFormat="1" applyFont="1" applyFill="1" applyBorder="1" applyAlignment="1">
      <alignment horizontal="center"/>
    </xf>
    <xf numFmtId="173" fontId="50" fillId="0" borderId="0" xfId="1" applyNumberFormat="1" applyFont="1" applyFill="1" applyAlignment="1">
      <alignment horizontal="right"/>
    </xf>
    <xf numFmtId="0" fontId="24" fillId="0" borderId="1" xfId="0" applyFont="1" applyFill="1" applyBorder="1" applyAlignment="1">
      <alignment horizontal="right"/>
    </xf>
    <xf numFmtId="173" fontId="50" fillId="0" borderId="2" xfId="1" applyNumberFormat="1" applyFont="1" applyFill="1" applyBorder="1" applyAlignment="1">
      <alignment horizontal="right"/>
    </xf>
    <xf numFmtId="167" fontId="21" fillId="0" borderId="0" xfId="5" applyNumberFormat="1" applyFont="1" applyFill="1" applyAlignment="1">
      <alignment horizontal="right"/>
    </xf>
    <xf numFmtId="0" fontId="25" fillId="0" borderId="1" xfId="0" applyFont="1" applyFill="1" applyBorder="1" applyAlignment="1">
      <alignment horizontal="right"/>
    </xf>
    <xf numFmtId="173" fontId="21" fillId="0" borderId="0" xfId="1" applyNumberFormat="1" applyFont="1" applyFill="1" applyAlignment="1">
      <alignment horizontal="right"/>
    </xf>
    <xf numFmtId="164" fontId="21" fillId="0" borderId="0" xfId="1" applyNumberFormat="1" applyFont="1" applyFill="1" applyAlignment="1">
      <alignment horizontal="center"/>
    </xf>
    <xf numFmtId="174" fontId="21" fillId="0" borderId="0" xfId="1" applyNumberFormat="1" applyFont="1" applyFill="1" applyBorder="1" applyAlignment="1">
      <alignment horizontal="right"/>
    </xf>
    <xf numFmtId="0" fontId="23" fillId="0" borderId="0" xfId="0" applyFont="1" applyAlignment="1">
      <alignment horizontal="center"/>
    </xf>
    <xf numFmtId="0" fontId="25" fillId="0" borderId="0" xfId="0" applyFont="1" applyAlignment="1" applyProtection="1">
      <alignment horizontal="right"/>
      <protection locked="0"/>
    </xf>
    <xf numFmtId="164" fontId="21" fillId="0" borderId="1" xfId="1" applyNumberFormat="1" applyFont="1" applyFill="1" applyBorder="1" applyAlignment="1">
      <alignment horizontal="center"/>
    </xf>
    <xf numFmtId="173" fontId="21" fillId="0" borderId="2" xfId="1" applyNumberFormat="1" applyFont="1" applyFill="1" applyBorder="1" applyAlignment="1">
      <alignment horizontal="right"/>
    </xf>
    <xf numFmtId="174" fontId="21" fillId="0" borderId="1" xfId="1" applyNumberFormat="1" applyFont="1" applyFill="1" applyBorder="1" applyAlignment="1">
      <alignment horizontal="right"/>
    </xf>
    <xf numFmtId="164" fontId="21" fillId="0" borderId="0" xfId="1" applyNumberFormat="1" applyFont="1" applyBorder="1" applyAlignment="1">
      <alignment horizontal="center"/>
    </xf>
    <xf numFmtId="0" fontId="23" fillId="0" borderId="0" xfId="0" applyFont="1" applyAlignment="1" applyProtection="1">
      <alignment horizontal="center"/>
      <protection locked="0"/>
    </xf>
    <xf numFmtId="167" fontId="40" fillId="0" borderId="0" xfId="5" applyNumberFormat="1" applyFont="1" applyFill="1" applyAlignment="1">
      <alignment horizontal="right"/>
    </xf>
    <xf numFmtId="175" fontId="40" fillId="0" borderId="0" xfId="1" applyNumberFormat="1" applyFont="1" applyFill="1" applyAlignment="1">
      <alignment horizontal="center"/>
    </xf>
    <xf numFmtId="164" fontId="40" fillId="0" borderId="0" xfId="1" applyNumberFormat="1" applyFont="1" applyFill="1" applyAlignment="1">
      <alignment horizontal="center"/>
    </xf>
    <xf numFmtId="164" fontId="40" fillId="0" borderId="0" xfId="1" applyNumberFormat="1" applyFont="1" applyFill="1" applyBorder="1" applyAlignment="1">
      <alignment horizontal="center"/>
    </xf>
    <xf numFmtId="175" fontId="40" fillId="0" borderId="2" xfId="1" applyNumberFormat="1" applyFont="1" applyFill="1" applyBorder="1" applyAlignment="1">
      <alignment horizontal="center"/>
    </xf>
    <xf numFmtId="173" fontId="40" fillId="0" borderId="2" xfId="2" applyNumberFormat="1" applyFont="1" applyFill="1" applyBorder="1" applyAlignment="1">
      <alignment horizontal="center"/>
    </xf>
    <xf numFmtId="175" fontId="40" fillId="0" borderId="2" xfId="1" quotePrefix="1" applyNumberFormat="1" applyFont="1" applyFill="1" applyBorder="1" applyAlignment="1">
      <alignment horizontal="left"/>
    </xf>
    <xf numFmtId="175" fontId="40" fillId="0" borderId="2" xfId="1" applyNumberFormat="1" applyFont="1" applyFill="1" applyBorder="1" applyAlignment="1">
      <alignment horizontal="left"/>
    </xf>
    <xf numFmtId="164" fontId="40" fillId="0" borderId="1" xfId="1" applyNumberFormat="1" applyFont="1" applyFill="1" applyBorder="1" applyAlignment="1">
      <alignment horizontal="center"/>
    </xf>
    <xf numFmtId="167" fontId="23" fillId="0" borderId="0" xfId="0" quotePrefix="1" applyNumberFormat="1" applyFont="1" applyFill="1" applyAlignment="1">
      <alignment horizontal="right"/>
    </xf>
    <xf numFmtId="173" fontId="40" fillId="0" borderId="0" xfId="2" applyNumberFormat="1" applyFont="1" applyFill="1" applyAlignment="1">
      <alignment horizontal="center"/>
    </xf>
    <xf numFmtId="175" fontId="40" fillId="0" borderId="0" xfId="1" quotePrefix="1" applyNumberFormat="1" applyFont="1" applyFill="1" applyBorder="1" applyAlignment="1">
      <alignment horizontal="left"/>
    </xf>
    <xf numFmtId="175" fontId="40" fillId="0" borderId="0" xfId="1" applyNumberFormat="1" applyFont="1" applyFill="1" applyBorder="1" applyAlignment="1">
      <alignment horizontal="left"/>
    </xf>
    <xf numFmtId="0" fontId="23" fillId="0" borderId="1" xfId="0" applyFont="1" applyFill="1" applyBorder="1" applyAlignment="1">
      <alignment horizontal="right"/>
    </xf>
    <xf numFmtId="164" fontId="40" fillId="0" borderId="0" xfId="1" applyNumberFormat="1" applyFont="1" applyAlignment="1" applyProtection="1">
      <alignment horizontal="center"/>
      <protection locked="0"/>
    </xf>
    <xf numFmtId="167" fontId="40" fillId="0" borderId="0" xfId="5" applyNumberFormat="1" applyFont="1" applyFill="1" applyAlignment="1">
      <alignment horizontal="center"/>
    </xf>
    <xf numFmtId="173" fontId="40" fillId="0" borderId="0" xfId="1"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7" fontId="40" fillId="0" borderId="0" xfId="5" applyNumberFormat="1" applyFont="1" applyAlignment="1">
      <alignment horizontal="right"/>
    </xf>
    <xf numFmtId="164" fontId="40" fillId="0" borderId="0" xfId="1" applyNumberFormat="1" applyFont="1" applyAlignment="1">
      <alignment horizontal="center"/>
    </xf>
    <xf numFmtId="173" fontId="40" fillId="0" borderId="0" xfId="1" applyNumberFormat="1" applyFont="1" applyFill="1" applyBorder="1" applyAlignment="1">
      <alignment horizontal="center"/>
    </xf>
    <xf numFmtId="164" fontId="40" fillId="0" borderId="1" xfId="1" applyNumberFormat="1" applyFont="1" applyBorder="1" applyAlignment="1">
      <alignment horizontal="center"/>
    </xf>
    <xf numFmtId="173"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73" fontId="40" fillId="0" borderId="6" xfId="1" applyNumberFormat="1" applyFont="1" applyFill="1" applyBorder="1" applyAlignment="1">
      <alignment horizontal="center"/>
    </xf>
    <xf numFmtId="0" fontId="23" fillId="0" borderId="0" xfId="0" quotePrefix="1" applyFont="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0" fontId="23" fillId="0" borderId="0" xfId="706" applyFont="1" applyAlignment="1">
      <alignment horizontal="center" wrapText="1"/>
    </xf>
    <xf numFmtId="0" fontId="21" fillId="0" borderId="0" xfId="0" applyFont="1" applyAlignment="1">
      <alignment horizontal="left" wrapText="1"/>
    </xf>
    <xf numFmtId="0" fontId="17" fillId="0" borderId="0" xfId="0" applyFont="1" applyAlignment="1">
      <alignment horizontal="justify" wrapText="1"/>
    </xf>
    <xf numFmtId="0" fontId="17" fillId="0" borderId="0" xfId="0" applyFont="1" applyAlignment="1">
      <alignment horizontal="justify" vertical="top" wrapText="1"/>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0" fillId="0" borderId="0" xfId="0" applyFont="1" applyAlignment="1" applyProtection="1">
      <alignment horizontal="left" wrapText="1"/>
      <protection locked="0"/>
    </xf>
    <xf numFmtId="0" fontId="31" fillId="0" borderId="0" xfId="7" applyNumberFormat="1" applyFont="1" applyAlignment="1">
      <alignment horizontal="center"/>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66675</xdr:colOff>
      <xdr:row>41</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401175" cy="7229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15</xdr:col>
      <xdr:colOff>113049</xdr:colOff>
      <xdr:row>31</xdr:row>
      <xdr:rowOff>94381</xdr:rowOff>
    </xdr:to>
    <xdr:pic>
      <xdr:nvPicPr>
        <xdr:cNvPr id="4" name="Picture 3"/>
        <xdr:cNvPicPr>
          <a:picLocks noChangeAspect="1"/>
        </xdr:cNvPicPr>
      </xdr:nvPicPr>
      <xdr:blipFill>
        <a:blip xmlns:r="http://schemas.openxmlformats.org/officeDocument/2006/relationships" r:embed="rId1"/>
        <a:stretch>
          <a:fillRect/>
        </a:stretch>
      </xdr:blipFill>
      <xdr:spPr>
        <a:xfrm>
          <a:off x="57150" y="57150"/>
          <a:ext cx="10009524" cy="69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581025</xdr:colOff>
      <xdr:row>2</xdr:row>
      <xdr:rowOff>38100</xdr:rowOff>
    </xdr:from>
    <xdr:to>
      <xdr:col>17</xdr:col>
      <xdr:colOff>504825</xdr:colOff>
      <xdr:row>48</xdr:row>
      <xdr:rowOff>9525</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5" y="609600"/>
          <a:ext cx="9334500" cy="733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5" Type="http://schemas.openxmlformats.org/officeDocument/2006/relationships/comments" Target="../comments1.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35.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customProperty" Target="../customProperty36.bin"/><Relationship Id="rId1" Type="http://schemas.openxmlformats.org/officeDocument/2006/relationships/printerSettings" Target="../printerSettings/printerSettings20.bin"/><Relationship Id="rId5" Type="http://schemas.openxmlformats.org/officeDocument/2006/relationships/comments" Target="../comments3.xml"/><Relationship Id="rId4" Type="http://schemas.openxmlformats.org/officeDocument/2006/relationships/vmlDrawing" Target="../drawings/vmlDrawing21.v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21.bin"/><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customProperty" Target="../customProperty41.bin"/><Relationship Id="rId1" Type="http://schemas.openxmlformats.org/officeDocument/2006/relationships/printerSettings" Target="../printerSettings/printerSettings23.bin"/><Relationship Id="rId5" Type="http://schemas.openxmlformats.org/officeDocument/2006/relationships/comments" Target="../comments4.xml"/><Relationship Id="rId4" Type="http://schemas.openxmlformats.org/officeDocument/2006/relationships/vmlDrawing" Target="../drawings/vmlDrawing25.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4.bin"/><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8.bin"/><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customProperty" Target="../customProperty52.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customProperty" Target="../customProperty53.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1.bin"/><Relationship Id="rId4" Type="http://schemas.openxmlformats.org/officeDocument/2006/relationships/vmlDrawing" Target="../drawings/vmlDrawing33.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56.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9"/>
    <col min="3" max="3" width="2.85546875" style="9" customWidth="1"/>
    <col min="4" max="16384" width="9.140625" style="9"/>
  </cols>
  <sheetData>
    <row r="9" spans="3:11" ht="30" customHeight="1" x14ac:dyDescent="0.4">
      <c r="C9" s="31"/>
    </row>
    <row r="10" spans="3:11" ht="16.5" customHeight="1" x14ac:dyDescent="0.2"/>
    <row r="12" spans="3:11" ht="26.25" x14ac:dyDescent="0.4">
      <c r="C12" s="98" t="s">
        <v>113</v>
      </c>
      <c r="D12" s="60"/>
      <c r="F12" s="60"/>
      <c r="G12" s="60"/>
      <c r="H12" s="60"/>
      <c r="I12" s="60"/>
      <c r="J12" s="60"/>
      <c r="K12" s="60"/>
    </row>
    <row r="13" spans="3:11" ht="16.5" customHeight="1" x14ac:dyDescent="0.2">
      <c r="H13" s="41"/>
      <c r="I13" s="41"/>
    </row>
    <row r="14" spans="3:11" x14ac:dyDescent="0.2">
      <c r="H14" s="41"/>
      <c r="I14" s="41"/>
    </row>
    <row r="15" spans="3:11" ht="20.25" x14ac:dyDescent="0.3">
      <c r="C15" s="355" t="s">
        <v>227</v>
      </c>
      <c r="D15" s="61"/>
      <c r="F15" s="61"/>
      <c r="G15" s="61"/>
      <c r="H15" s="61"/>
      <c r="I15" s="61"/>
      <c r="J15" s="61"/>
      <c r="K15" s="61"/>
    </row>
    <row r="16" spans="3:11" x14ac:dyDescent="0.2">
      <c r="H16" s="41"/>
      <c r="I16" s="41"/>
    </row>
    <row r="17" spans="3:12" x14ac:dyDescent="0.2">
      <c r="H17" s="41"/>
      <c r="I17" s="41"/>
    </row>
    <row r="18" spans="3:12" x14ac:dyDescent="0.2">
      <c r="H18" s="41"/>
      <c r="I18" s="41"/>
    </row>
    <row r="19" spans="3:12" x14ac:dyDescent="0.2">
      <c r="H19" s="41"/>
      <c r="I19" s="41"/>
    </row>
    <row r="20" spans="3:12" x14ac:dyDescent="0.2">
      <c r="H20" s="41"/>
      <c r="I20" s="41"/>
    </row>
    <row r="21" spans="3:12" x14ac:dyDescent="0.2">
      <c r="H21" s="41"/>
      <c r="I21" s="41"/>
    </row>
    <row r="22" spans="3:12" x14ac:dyDescent="0.2">
      <c r="H22" s="41"/>
      <c r="I22" s="41"/>
    </row>
    <row r="23" spans="3:12" x14ac:dyDescent="0.2">
      <c r="H23" s="41"/>
      <c r="I23" s="41"/>
    </row>
    <row r="24" spans="3:12" x14ac:dyDescent="0.2">
      <c r="H24" s="41"/>
      <c r="I24" s="41"/>
    </row>
    <row r="25" spans="3:12" x14ac:dyDescent="0.2">
      <c r="H25" s="41"/>
      <c r="I25" s="41"/>
    </row>
    <row r="26" spans="3:12" x14ac:dyDescent="0.2">
      <c r="C26" s="101" t="s">
        <v>156</v>
      </c>
      <c r="F26" s="42"/>
      <c r="G26" s="42"/>
      <c r="H26" s="42"/>
      <c r="I26" s="42"/>
      <c r="J26" s="42"/>
    </row>
    <row r="27" spans="3:12" x14ac:dyDescent="0.2">
      <c r="C27" s="101" t="s">
        <v>155</v>
      </c>
      <c r="D27" s="99"/>
      <c r="F27" s="42"/>
      <c r="G27" s="42"/>
      <c r="H27" s="42"/>
      <c r="I27" s="42"/>
      <c r="J27" s="42"/>
    </row>
    <row r="28" spans="3:12" x14ac:dyDescent="0.2">
      <c r="C28" s="101" t="s">
        <v>157</v>
      </c>
      <c r="D28" s="100"/>
      <c r="F28" s="42"/>
      <c r="G28" s="42"/>
      <c r="H28" s="42"/>
      <c r="I28" s="42"/>
      <c r="J28" s="42"/>
    </row>
    <row r="29" spans="3:12" x14ac:dyDescent="0.2">
      <c r="C29" s="32"/>
      <c r="D29" s="32"/>
      <c r="E29" s="32"/>
      <c r="F29" s="32"/>
      <c r="G29" s="32"/>
      <c r="H29" s="32"/>
      <c r="I29" s="32"/>
      <c r="J29" s="32"/>
      <c r="K29" s="32"/>
      <c r="L29" s="32"/>
    </row>
    <row r="30" spans="3:12" x14ac:dyDescent="0.2">
      <c r="C30" s="33"/>
      <c r="D30" s="33"/>
      <c r="E30" s="33"/>
      <c r="F30" s="33"/>
      <c r="G30" s="33"/>
      <c r="H30" s="33"/>
      <c r="I30" s="33"/>
      <c r="J30" s="33"/>
      <c r="K30" s="33"/>
      <c r="L30" s="32"/>
    </row>
    <row r="31" spans="3:12" x14ac:dyDescent="0.2">
      <c r="C31" s="33"/>
      <c r="D31" s="33"/>
      <c r="E31" s="33"/>
      <c r="F31" s="33"/>
      <c r="G31" s="33"/>
      <c r="H31" s="33"/>
      <c r="I31" s="33"/>
      <c r="J31" s="33"/>
      <c r="K31" s="33"/>
      <c r="L31" s="32"/>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zoomScale="90" zoomScaleNormal="90" zoomScaleSheetLayoutView="90" workbookViewId="0">
      <selection activeCell="X1" sqref="X1"/>
    </sheetView>
  </sheetViews>
  <sheetFormatPr defaultRowHeight="12.75" x14ac:dyDescent="0.2"/>
  <cols>
    <col min="1" max="1" width="41.5703125" style="24" customWidth="1"/>
    <col min="2" max="2" width="2.5703125" style="24" customWidth="1"/>
    <col min="3" max="3" width="11.7109375" style="529" customWidth="1"/>
    <col min="4" max="4" width="3.28515625" style="529" customWidth="1"/>
    <col min="5" max="5" width="2.5703125" style="529" customWidth="1"/>
    <col min="6" max="6" width="11.7109375" style="529" customWidth="1"/>
    <col min="7" max="7" width="3.28515625" style="529" customWidth="1"/>
    <col min="8" max="8" width="2.5703125" style="529" customWidth="1"/>
    <col min="9" max="9" width="11.7109375" style="529" customWidth="1"/>
    <col min="10" max="10" width="3.28515625" style="529" customWidth="1"/>
    <col min="11" max="11" width="2.5703125" style="529" customWidth="1"/>
    <col min="12" max="12" width="11.7109375" style="529" customWidth="1"/>
    <col min="13" max="13" width="3.28515625" style="529" customWidth="1"/>
    <col min="14" max="14" width="2.5703125" style="529" customWidth="1"/>
    <col min="15" max="15" width="11.7109375" style="529" customWidth="1"/>
    <col min="16" max="16" width="3.28515625" style="529" customWidth="1"/>
    <col min="17" max="17" width="2.5703125" style="530" customWidth="1"/>
    <col min="18" max="18" width="11.7109375" style="532" customWidth="1"/>
    <col min="19" max="16384" width="9.140625" style="24"/>
  </cols>
  <sheetData>
    <row r="1" spans="1:18" ht="33.75" customHeight="1" x14ac:dyDescent="0.25">
      <c r="A1" s="1083" t="s">
        <v>345</v>
      </c>
      <c r="B1" s="1083"/>
      <c r="C1" s="1083"/>
      <c r="D1" s="1083"/>
      <c r="E1" s="1083"/>
      <c r="F1" s="1083"/>
      <c r="G1" s="1083"/>
      <c r="H1" s="1083"/>
      <c r="I1" s="1083"/>
      <c r="J1" s="1083"/>
      <c r="K1" s="1083"/>
      <c r="L1" s="1083"/>
      <c r="M1" s="1083"/>
      <c r="N1" s="1083"/>
      <c r="O1" s="1083"/>
      <c r="P1" s="1083"/>
      <c r="Q1" s="1083"/>
      <c r="R1" s="1083"/>
    </row>
    <row r="2" spans="1:18" s="22" customFormat="1" ht="12.75" customHeight="1" x14ac:dyDescent="0.2">
      <c r="A2" s="461"/>
      <c r="B2" s="461"/>
      <c r="C2" s="519"/>
      <c r="D2" s="519"/>
      <c r="E2" s="519"/>
      <c r="F2" s="519"/>
      <c r="G2" s="519"/>
      <c r="H2" s="519"/>
      <c r="I2" s="519"/>
      <c r="J2" s="519"/>
      <c r="K2" s="519"/>
      <c r="L2" s="519"/>
      <c r="M2" s="519"/>
      <c r="N2" s="519"/>
      <c r="O2" s="519"/>
      <c r="P2" s="519"/>
      <c r="Q2" s="520"/>
      <c r="R2" s="521"/>
    </row>
    <row r="3" spans="1:18" s="22" customFormat="1" ht="12.75" customHeight="1" x14ac:dyDescent="0.2">
      <c r="A3" s="461"/>
      <c r="B3" s="461"/>
      <c r="C3" s="519"/>
      <c r="D3" s="519"/>
      <c r="E3" s="519"/>
      <c r="F3" s="519"/>
      <c r="G3" s="519"/>
      <c r="H3" s="519"/>
      <c r="I3" s="519"/>
      <c r="J3" s="519"/>
      <c r="K3" s="519"/>
      <c r="L3" s="519"/>
      <c r="M3" s="519"/>
      <c r="N3" s="519"/>
      <c r="O3" s="519"/>
      <c r="P3" s="519"/>
      <c r="Q3" s="520"/>
      <c r="R3" s="521"/>
    </row>
    <row r="4" spans="1:18" s="22" customFormat="1" ht="12.75" customHeight="1" x14ac:dyDescent="0.2">
      <c r="C4" s="522"/>
      <c r="D4" s="522"/>
      <c r="E4" s="522"/>
      <c r="F4" s="522"/>
      <c r="G4" s="522"/>
      <c r="H4" s="522"/>
      <c r="I4" s="522"/>
      <c r="J4" s="522"/>
      <c r="K4" s="522"/>
      <c r="L4" s="757"/>
      <c r="M4" s="757"/>
      <c r="N4" s="757"/>
      <c r="O4" s="757"/>
      <c r="P4" s="522"/>
      <c r="Q4" s="523"/>
      <c r="R4" s="524"/>
    </row>
    <row r="5" spans="1:18" s="22" customFormat="1" ht="15" x14ac:dyDescent="0.25">
      <c r="B5" s="462"/>
      <c r="C5" s="661" t="s">
        <v>114</v>
      </c>
      <c r="D5" s="500"/>
      <c r="E5" s="642"/>
      <c r="F5" s="661" t="s">
        <v>78</v>
      </c>
      <c r="G5" s="642"/>
      <c r="H5" s="642"/>
      <c r="I5" s="661" t="s">
        <v>116</v>
      </c>
      <c r="J5" s="642"/>
      <c r="K5" s="642"/>
      <c r="L5" s="661" t="s">
        <v>115</v>
      </c>
      <c r="M5" s="642"/>
      <c r="N5" s="642"/>
      <c r="O5" s="661" t="s">
        <v>114</v>
      </c>
      <c r="P5" s="642"/>
      <c r="Q5" s="676"/>
      <c r="R5" s="676" t="s">
        <v>77</v>
      </c>
    </row>
    <row r="6" spans="1:18" s="22" customFormat="1" ht="15" x14ac:dyDescent="0.25">
      <c r="B6" s="463"/>
      <c r="C6" s="662">
        <v>2018</v>
      </c>
      <c r="D6" s="500"/>
      <c r="E6" s="643"/>
      <c r="F6" s="662">
        <v>2017</v>
      </c>
      <c r="G6" s="642"/>
      <c r="H6" s="643"/>
      <c r="I6" s="662">
        <v>2017</v>
      </c>
      <c r="J6" s="642"/>
      <c r="K6" s="643"/>
      <c r="L6" s="662">
        <v>2017</v>
      </c>
      <c r="M6" s="642"/>
      <c r="N6" s="643"/>
      <c r="O6" s="662">
        <v>2017</v>
      </c>
      <c r="P6" s="642"/>
      <c r="Q6" s="677"/>
      <c r="R6" s="677">
        <v>2017</v>
      </c>
    </row>
    <row r="7" spans="1:18" s="22" customFormat="1" ht="13.5" customHeight="1" x14ac:dyDescent="0.2">
      <c r="A7" s="464"/>
      <c r="B7" s="464"/>
      <c r="C7" s="767"/>
      <c r="D7" s="526"/>
      <c r="E7" s="527"/>
      <c r="F7" s="767"/>
      <c r="G7" s="767"/>
      <c r="H7" s="768"/>
      <c r="I7" s="757"/>
      <c r="J7" s="526"/>
      <c r="K7" s="527"/>
      <c r="L7" s="757"/>
      <c r="M7" s="767"/>
      <c r="N7" s="768"/>
      <c r="O7" s="757"/>
      <c r="P7" s="526"/>
      <c r="Q7" s="528"/>
      <c r="R7" s="774"/>
    </row>
    <row r="8" spans="1:18" x14ac:dyDescent="0.2">
      <c r="A8" s="259" t="s">
        <v>308</v>
      </c>
      <c r="C8" s="754"/>
      <c r="F8" s="754"/>
      <c r="G8" s="754"/>
      <c r="H8" s="754"/>
      <c r="I8" s="754"/>
      <c r="L8" s="754"/>
      <c r="M8" s="754"/>
      <c r="N8" s="754"/>
      <c r="O8" s="754"/>
      <c r="R8" s="775"/>
    </row>
    <row r="9" spans="1:18" x14ac:dyDescent="0.2">
      <c r="A9" s="259"/>
      <c r="C9" s="754"/>
      <c r="D9" s="754"/>
      <c r="E9" s="754"/>
      <c r="F9" s="754"/>
      <c r="G9" s="754"/>
      <c r="H9" s="754"/>
      <c r="I9" s="754"/>
      <c r="L9" s="754"/>
      <c r="M9" s="754"/>
      <c r="N9" s="754"/>
      <c r="O9" s="754"/>
      <c r="R9" s="775"/>
    </row>
    <row r="10" spans="1:18" x14ac:dyDescent="0.2">
      <c r="A10" s="20" t="s">
        <v>48</v>
      </c>
      <c r="B10" s="84" t="s">
        <v>1</v>
      </c>
      <c r="C10" s="769">
        <v>79.900000000000006</v>
      </c>
      <c r="D10" s="770"/>
      <c r="E10" s="84" t="s">
        <v>1</v>
      </c>
      <c r="F10" s="769">
        <v>21</v>
      </c>
      <c r="G10" s="770"/>
      <c r="H10" s="84" t="s">
        <v>1</v>
      </c>
      <c r="I10" s="769">
        <v>46.8</v>
      </c>
      <c r="J10" s="544"/>
      <c r="K10" s="84" t="s">
        <v>1</v>
      </c>
      <c r="L10" s="769">
        <v>56.3</v>
      </c>
      <c r="M10" s="770"/>
      <c r="N10" s="84" t="s">
        <v>1</v>
      </c>
      <c r="O10" s="769">
        <v>73.900000000000006</v>
      </c>
      <c r="P10" s="544"/>
      <c r="Q10" s="84" t="s">
        <v>1</v>
      </c>
      <c r="R10" s="769">
        <v>198</v>
      </c>
    </row>
    <row r="11" spans="1:18" x14ac:dyDescent="0.2">
      <c r="A11" s="20" t="s">
        <v>49</v>
      </c>
      <c r="B11" s="465"/>
      <c r="C11" s="769">
        <v>30.4</v>
      </c>
      <c r="D11" s="770"/>
      <c r="E11" s="761"/>
      <c r="F11" s="769">
        <v>5</v>
      </c>
      <c r="G11" s="770"/>
      <c r="H11" s="761"/>
      <c r="I11" s="769">
        <v>24.4</v>
      </c>
      <c r="J11" s="544"/>
      <c r="K11" s="549"/>
      <c r="L11" s="769">
        <v>46.6</v>
      </c>
      <c r="M11" s="770"/>
      <c r="N11" s="761"/>
      <c r="O11" s="769">
        <v>25.8</v>
      </c>
      <c r="P11" s="544"/>
      <c r="Q11" s="545"/>
      <c r="R11" s="769">
        <v>101.8</v>
      </c>
    </row>
    <row r="12" spans="1:18" x14ac:dyDescent="0.2">
      <c r="A12" s="20" t="s">
        <v>50</v>
      </c>
      <c r="B12" s="465"/>
      <c r="C12" s="769">
        <v>14.9</v>
      </c>
      <c r="D12" s="770"/>
      <c r="E12" s="761"/>
      <c r="F12" s="769">
        <v>9.1999999999999993</v>
      </c>
      <c r="G12" s="770"/>
      <c r="H12" s="761"/>
      <c r="I12" s="769">
        <v>15.3</v>
      </c>
      <c r="J12" s="544"/>
      <c r="K12" s="549"/>
      <c r="L12" s="769">
        <v>22.8</v>
      </c>
      <c r="M12" s="770"/>
      <c r="N12" s="761"/>
      <c r="O12" s="769">
        <v>20.3</v>
      </c>
      <c r="P12" s="544"/>
      <c r="Q12" s="545"/>
      <c r="R12" s="769">
        <v>67.599999999999994</v>
      </c>
    </row>
    <row r="13" spans="1:18" x14ac:dyDescent="0.2">
      <c r="A13" s="20" t="s">
        <v>51</v>
      </c>
      <c r="B13" s="467"/>
      <c r="C13" s="769">
        <v>4</v>
      </c>
      <c r="D13" s="770"/>
      <c r="E13" s="761"/>
      <c r="F13" s="769">
        <v>4</v>
      </c>
      <c r="G13" s="770"/>
      <c r="H13" s="761"/>
      <c r="I13" s="769">
        <v>5.3</v>
      </c>
      <c r="J13" s="544"/>
      <c r="K13" s="549"/>
      <c r="L13" s="769">
        <v>4.4000000000000004</v>
      </c>
      <c r="M13" s="770"/>
      <c r="N13" s="761"/>
      <c r="O13" s="769">
        <v>3.2</v>
      </c>
      <c r="P13" s="544"/>
      <c r="Q13" s="549"/>
      <c r="R13" s="769">
        <v>16.899999999999999</v>
      </c>
    </row>
    <row r="14" spans="1:18" x14ac:dyDescent="0.2">
      <c r="A14" s="311" t="s">
        <v>299</v>
      </c>
      <c r="B14" s="430"/>
      <c r="C14" s="753">
        <v>86.6</v>
      </c>
      <c r="D14" s="771"/>
      <c r="E14" s="762"/>
      <c r="F14" s="753">
        <v>28.2</v>
      </c>
      <c r="G14" s="771"/>
      <c r="H14" s="762"/>
      <c r="I14" s="753">
        <v>51.2</v>
      </c>
      <c r="J14" s="542"/>
      <c r="K14" s="762"/>
      <c r="L14" s="753">
        <v>54.6</v>
      </c>
      <c r="M14" s="771"/>
      <c r="N14" s="762"/>
      <c r="O14" s="753">
        <v>73.3</v>
      </c>
      <c r="P14" s="542"/>
      <c r="Q14" s="536"/>
      <c r="R14" s="753">
        <v>207.3</v>
      </c>
    </row>
    <row r="15" spans="1:18" ht="13.5" thickBot="1" x14ac:dyDescent="0.25">
      <c r="A15" s="259" t="s">
        <v>73</v>
      </c>
      <c r="B15" s="258" t="s">
        <v>1</v>
      </c>
      <c r="C15" s="758">
        <v>215.8</v>
      </c>
      <c r="D15" s="772"/>
      <c r="E15" s="760" t="s">
        <v>1</v>
      </c>
      <c r="F15" s="758">
        <v>67.400000000000006</v>
      </c>
      <c r="G15" s="772"/>
      <c r="H15" s="760" t="s">
        <v>1</v>
      </c>
      <c r="I15" s="758">
        <v>143</v>
      </c>
      <c r="J15" s="547"/>
      <c r="K15" s="760" t="s">
        <v>1</v>
      </c>
      <c r="L15" s="758">
        <v>184.7</v>
      </c>
      <c r="M15" s="772"/>
      <c r="N15" s="760" t="s">
        <v>1</v>
      </c>
      <c r="O15" s="755">
        <v>196.5</v>
      </c>
      <c r="P15" s="547"/>
      <c r="Q15" s="756" t="s">
        <v>1</v>
      </c>
      <c r="R15" s="758">
        <v>591.6</v>
      </c>
    </row>
    <row r="16" spans="1:18" x14ac:dyDescent="0.2">
      <c r="D16" s="754"/>
      <c r="E16" s="754"/>
      <c r="F16" s="754"/>
      <c r="G16" s="754"/>
      <c r="H16" s="754"/>
      <c r="I16" s="754"/>
      <c r="K16" s="754"/>
      <c r="L16" s="754"/>
      <c r="M16" s="754"/>
      <c r="N16" s="754"/>
      <c r="O16" s="754"/>
      <c r="Q16" s="775"/>
      <c r="R16" s="531"/>
    </row>
    <row r="17" spans="1:18" x14ac:dyDescent="0.2">
      <c r="A17" s="439"/>
      <c r="D17" s="754"/>
      <c r="E17" s="754"/>
      <c r="F17" s="754"/>
      <c r="G17" s="754"/>
      <c r="H17" s="754"/>
      <c r="I17" s="754"/>
      <c r="K17" s="754"/>
      <c r="L17" s="754"/>
      <c r="M17" s="754"/>
      <c r="N17" s="754"/>
      <c r="O17" s="754"/>
      <c r="Q17" s="775"/>
      <c r="R17" s="531"/>
    </row>
    <row r="18" spans="1:18" x14ac:dyDescent="0.2">
      <c r="A18" s="439"/>
      <c r="D18" s="754"/>
      <c r="E18" s="754"/>
      <c r="F18" s="754"/>
      <c r="G18" s="754"/>
      <c r="H18" s="754"/>
      <c r="I18" s="754"/>
      <c r="K18" s="754"/>
      <c r="L18" s="754"/>
      <c r="M18" s="754"/>
      <c r="N18" s="754"/>
      <c r="O18" s="754"/>
      <c r="Q18" s="775"/>
      <c r="R18" s="531"/>
    </row>
    <row r="19" spans="1:18" x14ac:dyDescent="0.2">
      <c r="A19" s="464" t="s">
        <v>309</v>
      </c>
      <c r="D19" s="754"/>
      <c r="E19" s="754"/>
      <c r="F19" s="754"/>
      <c r="G19" s="754"/>
      <c r="H19" s="754"/>
      <c r="I19" s="754"/>
      <c r="K19" s="754"/>
      <c r="L19" s="754"/>
      <c r="M19" s="754"/>
      <c r="N19" s="754"/>
      <c r="O19" s="754"/>
      <c r="Q19" s="766"/>
    </row>
    <row r="20" spans="1:18" x14ac:dyDescent="0.2">
      <c r="D20" s="754"/>
      <c r="E20" s="754"/>
      <c r="F20" s="754"/>
      <c r="G20" s="754"/>
      <c r="H20" s="754"/>
      <c r="I20" s="754"/>
      <c r="K20" s="754"/>
      <c r="L20" s="754"/>
      <c r="M20" s="754"/>
      <c r="N20" s="754"/>
      <c r="O20" s="754"/>
      <c r="Q20" s="766"/>
    </row>
    <row r="21" spans="1:18" x14ac:dyDescent="0.2">
      <c r="A21" s="24" t="s">
        <v>310</v>
      </c>
      <c r="B21" s="446"/>
      <c r="C21" s="753">
        <v>51.2</v>
      </c>
      <c r="D21" s="771"/>
      <c r="E21" s="773"/>
      <c r="F21" s="753">
        <v>13.3</v>
      </c>
      <c r="G21" s="771"/>
      <c r="H21" s="773"/>
      <c r="I21" s="753">
        <v>27.6</v>
      </c>
      <c r="J21" s="542"/>
      <c r="K21" s="773"/>
      <c r="L21" s="753">
        <v>28</v>
      </c>
      <c r="M21" s="771"/>
      <c r="N21" s="763"/>
      <c r="O21" s="753">
        <v>44.2</v>
      </c>
      <c r="P21" s="542"/>
      <c r="Q21" s="762"/>
      <c r="R21" s="753">
        <v>113.1</v>
      </c>
    </row>
    <row r="22" spans="1:18" x14ac:dyDescent="0.2">
      <c r="A22" s="24" t="s">
        <v>311</v>
      </c>
      <c r="B22" s="490"/>
      <c r="C22" s="765">
        <v>77.599999999999994</v>
      </c>
      <c r="D22" s="771"/>
      <c r="E22" s="764"/>
      <c r="F22" s="765">
        <v>12.3</v>
      </c>
      <c r="G22" s="771"/>
      <c r="H22" s="764"/>
      <c r="I22" s="765">
        <v>2.5</v>
      </c>
      <c r="J22" s="542"/>
      <c r="K22" s="764"/>
      <c r="L22" s="765">
        <v>0</v>
      </c>
      <c r="M22" s="771"/>
      <c r="N22" s="764"/>
      <c r="O22" s="765">
        <v>58.1</v>
      </c>
      <c r="P22" s="542"/>
      <c r="Q22" s="764"/>
      <c r="R22" s="765">
        <v>72.900000000000006</v>
      </c>
    </row>
    <row r="23" spans="1:18" x14ac:dyDescent="0.2">
      <c r="B23" s="446"/>
      <c r="C23" s="753">
        <v>128.80000000000001</v>
      </c>
      <c r="D23" s="771"/>
      <c r="E23" s="773"/>
      <c r="F23" s="753">
        <v>25.6</v>
      </c>
      <c r="G23" s="771"/>
      <c r="H23" s="773"/>
      <c r="I23" s="753">
        <v>30.1</v>
      </c>
      <c r="J23" s="542"/>
      <c r="K23" s="773"/>
      <c r="L23" s="753">
        <v>28</v>
      </c>
      <c r="M23" s="771"/>
      <c r="N23" s="773"/>
      <c r="O23" s="753">
        <v>102.3</v>
      </c>
      <c r="P23" s="542"/>
      <c r="Q23" s="773"/>
      <c r="R23" s="753">
        <v>186</v>
      </c>
    </row>
    <row r="24" spans="1:18" x14ac:dyDescent="0.2">
      <c r="B24" s="446"/>
      <c r="C24" s="753"/>
      <c r="D24" s="771"/>
      <c r="E24" s="773"/>
      <c r="F24" s="753"/>
      <c r="G24" s="771"/>
      <c r="H24" s="773"/>
      <c r="I24" s="753"/>
      <c r="J24" s="542"/>
      <c r="K24" s="773"/>
      <c r="L24" s="753"/>
      <c r="M24" s="771"/>
      <c r="N24" s="773"/>
      <c r="O24" s="753"/>
      <c r="P24" s="542"/>
      <c r="Q24" s="762"/>
      <c r="R24" s="538"/>
    </row>
    <row r="25" spans="1:18" x14ac:dyDescent="0.2">
      <c r="C25" s="754"/>
      <c r="D25" s="754"/>
      <c r="E25" s="754"/>
      <c r="F25" s="754"/>
      <c r="G25" s="754"/>
      <c r="H25" s="754"/>
      <c r="I25" s="754"/>
      <c r="K25" s="754"/>
      <c r="L25" s="754"/>
      <c r="M25" s="754"/>
      <c r="N25" s="754"/>
      <c r="O25" s="754"/>
      <c r="Q25" s="766"/>
    </row>
    <row r="26" spans="1:18" ht="13.5" thickBot="1" x14ac:dyDescent="0.25">
      <c r="A26" s="259" t="s">
        <v>312</v>
      </c>
      <c r="B26" s="258" t="s">
        <v>1</v>
      </c>
      <c r="C26" s="758">
        <v>344.6</v>
      </c>
      <c r="D26" s="772"/>
      <c r="E26" s="760" t="s">
        <v>1</v>
      </c>
      <c r="F26" s="758">
        <v>93</v>
      </c>
      <c r="G26" s="772"/>
      <c r="H26" s="760" t="s">
        <v>1</v>
      </c>
      <c r="I26" s="758">
        <v>173.1</v>
      </c>
      <c r="J26" s="547"/>
      <c r="K26" s="760" t="s">
        <v>1</v>
      </c>
      <c r="L26" s="758">
        <v>212.7</v>
      </c>
      <c r="M26" s="772"/>
      <c r="N26" s="760" t="s">
        <v>1</v>
      </c>
      <c r="O26" s="758">
        <v>298.8</v>
      </c>
      <c r="P26" s="547"/>
      <c r="Q26" s="760" t="s">
        <v>1</v>
      </c>
      <c r="R26" s="758">
        <v>777.6</v>
      </c>
    </row>
    <row r="27" spans="1:18" x14ac:dyDescent="0.2">
      <c r="D27" s="754"/>
      <c r="E27" s="754"/>
      <c r="F27" s="754"/>
      <c r="G27" s="754"/>
      <c r="H27" s="754"/>
      <c r="I27" s="754"/>
      <c r="L27" s="754"/>
      <c r="M27" s="754"/>
      <c r="N27" s="754"/>
      <c r="O27" s="754"/>
    </row>
    <row r="28" spans="1:18" x14ac:dyDescent="0.2">
      <c r="F28" s="754"/>
      <c r="G28" s="754"/>
      <c r="H28" s="754"/>
      <c r="I28" s="754"/>
    </row>
    <row r="29" spans="1:18" x14ac:dyDescent="0.2">
      <c r="F29" s="754"/>
      <c r="G29" s="754"/>
      <c r="H29" s="754"/>
      <c r="I29" s="754"/>
    </row>
    <row r="30" spans="1:18" x14ac:dyDescent="0.2">
      <c r="F30" s="754"/>
      <c r="G30" s="754"/>
      <c r="H30" s="754"/>
      <c r="I30" s="754"/>
    </row>
  </sheetData>
  <mergeCells count="1">
    <mergeCell ref="A1:R1"/>
  </mergeCells>
  <pageMargins left="0.71" right="0.4" top="0.54" bottom="0.61" header="0.5" footer="0.26"/>
  <pageSetup scale="75" orientation="landscape" horizontalDpi="1200" verticalDpi="1200" r:id="rId1"/>
  <headerFooter alignWithMargins="0">
    <oddHeader>&amp;R&amp;G</oddHeader>
    <oddFooter>&amp;C&amp;11PAGE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90" zoomScaleNormal="90" zoomScaleSheetLayoutView="90" workbookViewId="0">
      <selection activeCell="T6" sqref="T6"/>
    </sheetView>
  </sheetViews>
  <sheetFormatPr defaultRowHeight="12.75" x14ac:dyDescent="0.2"/>
  <cols>
    <col min="1" max="1" width="40.7109375" style="16" customWidth="1"/>
    <col min="2" max="2" width="2.140625" style="16" customWidth="1"/>
    <col min="3" max="3" width="11.28515625" style="567" customWidth="1"/>
    <col min="4" max="4" width="4.28515625" style="567" customWidth="1"/>
    <col min="5" max="5" width="2.140625" style="568" customWidth="1"/>
    <col min="6" max="6" width="11.28515625" style="567" customWidth="1"/>
    <col min="7" max="7" width="4.28515625" style="567" customWidth="1"/>
    <col min="8" max="8" width="2.140625" style="568" customWidth="1"/>
    <col min="9" max="9" width="11.28515625" style="567" customWidth="1"/>
    <col min="10" max="10" width="4.28515625" style="567" customWidth="1"/>
    <col min="11" max="11" width="2.140625" style="568" customWidth="1"/>
    <col min="12" max="12" width="11.28515625" style="567" customWidth="1"/>
    <col min="13" max="13" width="4.28515625" style="567" customWidth="1"/>
    <col min="14" max="14" width="2.140625" style="568" customWidth="1"/>
    <col min="15" max="15" width="11.28515625" style="567" customWidth="1"/>
    <col min="16" max="16" width="4.28515625" style="567" customWidth="1"/>
    <col min="17" max="17" width="2.140625" style="568" customWidth="1"/>
    <col min="18" max="18" width="11.28515625" style="567" customWidth="1"/>
    <col min="19" max="16384" width="9.140625" style="16"/>
  </cols>
  <sheetData>
    <row r="1" spans="1:19" s="300" customFormat="1" ht="33" customHeight="1" x14ac:dyDescent="0.25">
      <c r="A1" s="1083" t="s">
        <v>346</v>
      </c>
      <c r="B1" s="1084"/>
      <c r="C1" s="1084"/>
      <c r="D1" s="1084"/>
      <c r="E1" s="1084"/>
      <c r="F1" s="1084"/>
      <c r="G1" s="1084"/>
      <c r="H1" s="1084"/>
      <c r="I1" s="1084"/>
      <c r="J1" s="1084"/>
      <c r="K1" s="1084"/>
      <c r="L1" s="1084"/>
      <c r="M1" s="1084"/>
      <c r="N1" s="1084"/>
      <c r="O1" s="1084"/>
      <c r="P1" s="1084"/>
      <c r="Q1" s="1084"/>
      <c r="R1" s="1084"/>
    </row>
    <row r="2" spans="1:19" s="15" customFormat="1" ht="12.75" customHeight="1" x14ac:dyDescent="0.2">
      <c r="A2" s="59"/>
      <c r="B2" s="36"/>
      <c r="C2" s="550"/>
      <c r="D2" s="550"/>
      <c r="E2" s="551"/>
      <c r="F2" s="550"/>
      <c r="G2" s="550"/>
      <c r="H2" s="551"/>
      <c r="I2" s="550"/>
      <c r="J2" s="550"/>
      <c r="K2" s="551"/>
      <c r="L2" s="550"/>
      <c r="M2" s="550"/>
      <c r="N2" s="551"/>
      <c r="O2" s="550"/>
      <c r="P2" s="550"/>
      <c r="Q2" s="551"/>
      <c r="R2" s="550"/>
    </row>
    <row r="3" spans="1:19" s="15" customFormat="1" ht="12.75" customHeight="1" x14ac:dyDescent="0.2">
      <c r="A3" s="36"/>
      <c r="B3" s="36"/>
      <c r="C3" s="550"/>
      <c r="D3" s="550"/>
      <c r="E3" s="551"/>
      <c r="F3" s="550"/>
      <c r="G3" s="550"/>
      <c r="H3" s="551"/>
      <c r="I3" s="550"/>
      <c r="J3" s="550"/>
      <c r="K3" s="551"/>
      <c r="L3" s="550"/>
      <c r="M3" s="550"/>
      <c r="N3" s="551"/>
      <c r="O3" s="550"/>
      <c r="P3" s="550"/>
      <c r="Q3" s="551"/>
      <c r="R3" s="550"/>
    </row>
    <row r="4" spans="1:19" s="15" customFormat="1" ht="12.75" customHeight="1" x14ac:dyDescent="0.2">
      <c r="C4" s="522"/>
      <c r="D4" s="522"/>
      <c r="E4" s="552"/>
      <c r="F4" s="522"/>
      <c r="G4" s="522"/>
      <c r="H4" s="552"/>
      <c r="I4" s="522"/>
      <c r="J4" s="522"/>
      <c r="K4" s="552"/>
      <c r="L4" s="522"/>
      <c r="M4" s="522"/>
      <c r="N4" s="552"/>
      <c r="O4" s="522"/>
      <c r="P4" s="522"/>
      <c r="Q4" s="552"/>
      <c r="R4" s="522"/>
    </row>
    <row r="5" spans="1:19" s="39" customFormat="1" ht="17.25" customHeight="1" x14ac:dyDescent="0.2">
      <c r="B5" s="1013"/>
      <c r="C5" s="1013"/>
      <c r="D5" s="1013"/>
      <c r="E5" s="1013"/>
      <c r="F5" s="1013"/>
      <c r="G5" s="1013"/>
      <c r="H5" s="1013"/>
      <c r="I5" s="1013"/>
      <c r="J5" s="1014" t="s">
        <v>416</v>
      </c>
      <c r="K5" s="1013"/>
      <c r="L5" s="1013"/>
      <c r="M5" s="1013"/>
      <c r="N5" s="1013"/>
      <c r="O5" s="1013"/>
      <c r="P5" s="1013"/>
      <c r="Q5" s="1013"/>
      <c r="R5" s="1013"/>
    </row>
    <row r="6" spans="1:19" s="15" customFormat="1" ht="16.5" customHeight="1" x14ac:dyDescent="0.2">
      <c r="B6" s="104"/>
      <c r="C6" s="889" t="s">
        <v>48</v>
      </c>
      <c r="D6" s="553"/>
      <c r="E6" s="554"/>
      <c r="F6" s="889" t="s">
        <v>49</v>
      </c>
      <c r="G6" s="889"/>
      <c r="H6" s="900"/>
      <c r="I6" s="889" t="s">
        <v>50</v>
      </c>
      <c r="J6" s="889"/>
      <c r="K6" s="900"/>
      <c r="L6" s="889" t="s">
        <v>51</v>
      </c>
      <c r="M6" s="553"/>
      <c r="N6" s="554"/>
      <c r="O6" s="889" t="s">
        <v>299</v>
      </c>
      <c r="P6" s="889"/>
      <c r="Q6" s="900"/>
      <c r="R6" s="889" t="s">
        <v>52</v>
      </c>
    </row>
    <row r="7" spans="1:19" x14ac:dyDescent="0.2">
      <c r="B7" s="106"/>
      <c r="C7" s="759"/>
      <c r="D7" s="532"/>
      <c r="E7" s="857"/>
      <c r="F7" s="766"/>
      <c r="G7" s="766"/>
      <c r="H7" s="901"/>
      <c r="I7" s="766"/>
      <c r="J7" s="766"/>
      <c r="K7" s="901"/>
      <c r="L7" s="766"/>
      <c r="M7" s="530"/>
      <c r="N7" s="829"/>
      <c r="O7" s="766"/>
      <c r="P7" s="766"/>
      <c r="Q7" s="901"/>
      <c r="R7" s="766"/>
      <c r="S7" s="300"/>
    </row>
    <row r="8" spans="1:19" ht="13.5" thickBot="1" x14ac:dyDescent="0.25">
      <c r="A8" s="20" t="s">
        <v>23</v>
      </c>
      <c r="B8" s="109" t="s">
        <v>1</v>
      </c>
      <c r="C8" s="890">
        <v>79.900000000000006</v>
      </c>
      <c r="D8" s="556"/>
      <c r="E8" s="858" t="s">
        <v>1</v>
      </c>
      <c r="F8" s="890">
        <v>30.4</v>
      </c>
      <c r="G8" s="902"/>
      <c r="H8" s="903" t="s">
        <v>1</v>
      </c>
      <c r="I8" s="890">
        <v>14.9</v>
      </c>
      <c r="J8" s="902"/>
      <c r="K8" s="903" t="s">
        <v>1</v>
      </c>
      <c r="L8" s="890">
        <v>4</v>
      </c>
      <c r="M8" s="556"/>
      <c r="N8" s="858" t="s">
        <v>1</v>
      </c>
      <c r="O8" s="918">
        <v>86.6</v>
      </c>
      <c r="P8" s="902"/>
      <c r="Q8" s="903" t="s">
        <v>1</v>
      </c>
      <c r="R8" s="890">
        <v>215.8</v>
      </c>
      <c r="S8" s="300"/>
    </row>
    <row r="9" spans="1:19" x14ac:dyDescent="0.2">
      <c r="A9" s="20"/>
      <c r="B9" s="110"/>
      <c r="C9" s="891"/>
      <c r="D9" s="557"/>
      <c r="E9" s="859"/>
      <c r="F9" s="891"/>
      <c r="G9" s="891"/>
      <c r="H9" s="771"/>
      <c r="I9" s="891"/>
      <c r="J9" s="891"/>
      <c r="K9" s="771"/>
      <c r="L9" s="891"/>
      <c r="M9" s="557"/>
      <c r="N9" s="859"/>
      <c r="O9" s="891"/>
      <c r="P9" s="891"/>
      <c r="Q9" s="771"/>
      <c r="R9" s="891"/>
      <c r="S9" s="300"/>
    </row>
    <row r="10" spans="1:19" x14ac:dyDescent="0.2">
      <c r="A10" s="20" t="s">
        <v>25</v>
      </c>
      <c r="B10" s="111"/>
      <c r="C10" s="892">
        <v>26.4</v>
      </c>
      <c r="D10" s="556"/>
      <c r="E10" s="860"/>
      <c r="F10" s="892">
        <v>4.7</v>
      </c>
      <c r="G10" s="902"/>
      <c r="H10" s="904"/>
      <c r="I10" s="892">
        <v>5.4</v>
      </c>
      <c r="J10" s="902"/>
      <c r="K10" s="904"/>
      <c r="L10" s="892">
        <v>3.8</v>
      </c>
      <c r="M10" s="556"/>
      <c r="N10" s="860"/>
      <c r="O10" s="919">
        <v>47.5</v>
      </c>
      <c r="P10" s="902"/>
      <c r="Q10" s="904"/>
      <c r="R10" s="892">
        <v>87.8</v>
      </c>
      <c r="S10" s="300"/>
    </row>
    <row r="11" spans="1:19" x14ac:dyDescent="0.2">
      <c r="A11" s="20" t="s">
        <v>4</v>
      </c>
      <c r="B11" s="110"/>
      <c r="C11" s="891"/>
      <c r="D11" s="557"/>
      <c r="E11" s="859"/>
      <c r="F11" s="891"/>
      <c r="G11" s="891"/>
      <c r="H11" s="771"/>
      <c r="I11" s="891"/>
      <c r="J11" s="891"/>
      <c r="K11" s="771"/>
      <c r="L11" s="891"/>
      <c r="M11" s="557"/>
      <c r="N11" s="859"/>
      <c r="O11" s="891"/>
      <c r="P11" s="891"/>
      <c r="Q11" s="771"/>
      <c r="R11" s="891"/>
      <c r="S11" s="300"/>
    </row>
    <row r="12" spans="1:19" x14ac:dyDescent="0.2">
      <c r="A12" s="20" t="s">
        <v>26</v>
      </c>
      <c r="B12" s="110"/>
      <c r="C12" s="891">
        <v>32.799999999999997</v>
      </c>
      <c r="D12" s="557"/>
      <c r="E12" s="861"/>
      <c r="F12" s="891">
        <v>23.8</v>
      </c>
      <c r="G12" s="891"/>
      <c r="H12" s="905"/>
      <c r="I12" s="891">
        <v>11.7</v>
      </c>
      <c r="J12" s="891"/>
      <c r="K12" s="905"/>
      <c r="L12" s="891">
        <v>3.2</v>
      </c>
      <c r="M12" s="557"/>
      <c r="N12" s="861"/>
      <c r="O12" s="920">
        <v>42.6</v>
      </c>
      <c r="P12" s="891"/>
      <c r="Q12" s="771"/>
      <c r="R12" s="902">
        <v>114.1</v>
      </c>
      <c r="S12" s="300"/>
    </row>
    <row r="13" spans="1:19" x14ac:dyDescent="0.2">
      <c r="A13" s="288" t="s">
        <v>418</v>
      </c>
      <c r="B13" s="6"/>
      <c r="C13" s="891">
        <v>-4.5</v>
      </c>
      <c r="D13" s="558"/>
      <c r="E13" s="862"/>
      <c r="F13" s="891">
        <v>-0.8</v>
      </c>
      <c r="G13" s="902"/>
      <c r="H13" s="906"/>
      <c r="I13" s="891">
        <v>4.3</v>
      </c>
      <c r="J13" s="902"/>
      <c r="K13" s="906"/>
      <c r="L13" s="412">
        <v>-0.3</v>
      </c>
      <c r="M13" s="558"/>
      <c r="N13" s="866"/>
      <c r="O13" s="920">
        <v>15</v>
      </c>
      <c r="P13" s="902"/>
      <c r="Q13" s="906"/>
      <c r="R13" s="902">
        <v>13.7</v>
      </c>
      <c r="S13" s="300"/>
    </row>
    <row r="14" spans="1:19" x14ac:dyDescent="0.2">
      <c r="A14" s="2" t="s">
        <v>36</v>
      </c>
      <c r="B14" s="6"/>
      <c r="C14" s="891">
        <v>7.9</v>
      </c>
      <c r="D14" s="557"/>
      <c r="E14" s="862"/>
      <c r="F14" s="891">
        <v>11.3</v>
      </c>
      <c r="G14" s="891"/>
      <c r="H14" s="906"/>
      <c r="I14" s="891">
        <v>4.4000000000000004</v>
      </c>
      <c r="J14" s="891"/>
      <c r="K14" s="906"/>
      <c r="L14" s="902">
        <v>1.9</v>
      </c>
      <c r="M14" s="556"/>
      <c r="N14" s="866"/>
      <c r="O14" s="920">
        <v>9.4</v>
      </c>
      <c r="P14" s="891"/>
      <c r="Q14" s="304"/>
      <c r="R14" s="902">
        <v>34.9</v>
      </c>
      <c r="S14" s="300"/>
    </row>
    <row r="15" spans="1:19" ht="14.25" x14ac:dyDescent="0.2">
      <c r="A15" s="2" t="s">
        <v>199</v>
      </c>
      <c r="B15" s="6"/>
      <c r="C15" s="413"/>
      <c r="D15" s="556"/>
      <c r="E15" s="725"/>
      <c r="F15" s="413"/>
      <c r="G15" s="902"/>
      <c r="H15" s="304"/>
      <c r="I15" s="413"/>
      <c r="J15" s="902"/>
      <c r="K15" s="304"/>
      <c r="L15" s="413"/>
      <c r="M15" s="559"/>
      <c r="N15" s="867"/>
      <c r="O15" s="413"/>
      <c r="P15" s="902"/>
      <c r="Q15" s="304"/>
      <c r="R15" s="892">
        <v>25.8</v>
      </c>
      <c r="S15" s="300"/>
    </row>
    <row r="16" spans="1:19" ht="13.5" thickBot="1" x14ac:dyDescent="0.25">
      <c r="A16" s="20"/>
      <c r="B16" s="112" t="s">
        <v>1</v>
      </c>
      <c r="C16" s="893">
        <v>29.4</v>
      </c>
      <c r="D16" s="556"/>
      <c r="E16" s="856" t="s">
        <v>1</v>
      </c>
      <c r="F16" s="893">
        <v>13.3</v>
      </c>
      <c r="G16" s="902"/>
      <c r="H16" s="907" t="s">
        <v>1</v>
      </c>
      <c r="I16" s="893">
        <v>3</v>
      </c>
      <c r="J16" s="902"/>
      <c r="K16" s="907" t="s">
        <v>1</v>
      </c>
      <c r="L16" s="893">
        <v>1.6</v>
      </c>
      <c r="M16" s="556"/>
      <c r="N16" s="856" t="s">
        <v>1</v>
      </c>
      <c r="O16" s="893">
        <v>18.2</v>
      </c>
      <c r="P16" s="902"/>
      <c r="Q16" s="907" t="s">
        <v>1</v>
      </c>
      <c r="R16" s="893">
        <v>39.700000000000003</v>
      </c>
      <c r="S16" s="300"/>
    </row>
    <row r="17" spans="1:19" x14ac:dyDescent="0.2">
      <c r="B17" s="106"/>
      <c r="C17" s="766"/>
      <c r="D17" s="530"/>
      <c r="E17" s="751"/>
      <c r="F17" s="766"/>
      <c r="G17" s="766"/>
      <c r="H17" s="775"/>
      <c r="I17" s="766"/>
      <c r="J17" s="766"/>
      <c r="K17" s="775"/>
      <c r="L17" s="766"/>
      <c r="M17" s="530"/>
      <c r="N17" s="751"/>
      <c r="O17" s="766"/>
      <c r="P17" s="766"/>
      <c r="Q17" s="775"/>
      <c r="R17" s="766"/>
      <c r="S17" s="300"/>
    </row>
    <row r="18" spans="1:19" ht="13.5" customHeight="1" x14ac:dyDescent="0.2">
      <c r="A18" s="2" t="s">
        <v>120</v>
      </c>
      <c r="B18" s="6"/>
      <c r="C18" s="894">
        <v>-0.13700000000000001</v>
      </c>
      <c r="D18" s="560"/>
      <c r="E18" s="863"/>
      <c r="F18" s="894">
        <v>-3.4000000000000002E-2</v>
      </c>
      <c r="G18" s="908"/>
      <c r="H18" s="909"/>
      <c r="I18" s="894">
        <v>0.36799999999999999</v>
      </c>
      <c r="J18" s="908"/>
      <c r="K18" s="909"/>
      <c r="L18" s="894">
        <v>-9.4E-2</v>
      </c>
      <c r="M18" s="492"/>
      <c r="N18" s="868"/>
      <c r="O18" s="894">
        <v>0.35199999999999998</v>
      </c>
      <c r="P18" s="908"/>
      <c r="Q18" s="909"/>
      <c r="R18" s="894">
        <v>0.12</v>
      </c>
      <c r="S18" s="300"/>
    </row>
    <row r="19" spans="1:19" ht="13.5" customHeight="1" x14ac:dyDescent="0.2">
      <c r="A19" s="2" t="s">
        <v>124</v>
      </c>
      <c r="B19" s="6"/>
      <c r="C19" s="894">
        <v>0.24099999999999999</v>
      </c>
      <c r="D19" s="560"/>
      <c r="E19" s="863"/>
      <c r="F19" s="894">
        <v>0.47499999999999998</v>
      </c>
      <c r="G19" s="908"/>
      <c r="H19" s="909"/>
      <c r="I19" s="894">
        <v>0.376</v>
      </c>
      <c r="J19" s="908"/>
      <c r="K19" s="909"/>
      <c r="L19" s="894">
        <v>0.59399999999999997</v>
      </c>
      <c r="M19" s="492"/>
      <c r="N19" s="868"/>
      <c r="O19" s="894">
        <v>0.221</v>
      </c>
      <c r="P19" s="908"/>
      <c r="Q19" s="909"/>
      <c r="R19" s="894">
        <v>0.30599999999999999</v>
      </c>
      <c r="S19" s="300"/>
    </row>
    <row r="20" spans="1:19" ht="13.5" customHeight="1" x14ac:dyDescent="0.2">
      <c r="A20" s="2" t="s">
        <v>197</v>
      </c>
      <c r="B20" s="6"/>
      <c r="C20" s="895"/>
      <c r="D20" s="562"/>
      <c r="E20" s="863"/>
      <c r="F20" s="895"/>
      <c r="G20" s="910"/>
      <c r="H20" s="909"/>
      <c r="I20" s="895"/>
      <c r="J20" s="910"/>
      <c r="K20" s="909"/>
      <c r="L20" s="895"/>
      <c r="M20" s="561"/>
      <c r="N20" s="868"/>
      <c r="O20" s="895"/>
      <c r="P20" s="908"/>
      <c r="Q20" s="909"/>
      <c r="R20" s="894">
        <v>0.22600000000000001</v>
      </c>
      <c r="S20" s="300"/>
    </row>
    <row r="21" spans="1:19" ht="13.5" customHeight="1" thickBot="1" x14ac:dyDescent="0.25">
      <c r="A21" s="20" t="s">
        <v>32</v>
      </c>
      <c r="B21" s="112"/>
      <c r="C21" s="896">
        <v>0.104</v>
      </c>
      <c r="D21" s="563"/>
      <c r="E21" s="864"/>
      <c r="F21" s="896">
        <v>0.441</v>
      </c>
      <c r="G21" s="911"/>
      <c r="H21" s="912"/>
      <c r="I21" s="896">
        <v>0.74399999999999999</v>
      </c>
      <c r="J21" s="911"/>
      <c r="K21" s="912"/>
      <c r="L21" s="896">
        <v>0.5</v>
      </c>
      <c r="M21" s="494"/>
      <c r="N21" s="864"/>
      <c r="O21" s="896">
        <v>0.57299999999999995</v>
      </c>
      <c r="P21" s="911"/>
      <c r="Q21" s="912"/>
      <c r="R21" s="896">
        <v>0.65200000000000002</v>
      </c>
      <c r="S21" s="300"/>
    </row>
    <row r="22" spans="1:19" x14ac:dyDescent="0.2">
      <c r="B22" s="106"/>
      <c r="C22" s="564"/>
      <c r="D22" s="564"/>
      <c r="E22" s="548"/>
      <c r="F22" s="564"/>
      <c r="G22" s="564"/>
      <c r="H22" s="865"/>
      <c r="I22" s="564"/>
      <c r="J22" s="564"/>
      <c r="K22" s="548"/>
      <c r="L22" s="564"/>
      <c r="M22" s="564"/>
      <c r="N22" s="548"/>
      <c r="O22" s="564"/>
      <c r="P22" s="564"/>
      <c r="Q22" s="548"/>
      <c r="R22" s="564"/>
      <c r="S22" s="300"/>
    </row>
    <row r="23" spans="1:19" x14ac:dyDescent="0.2">
      <c r="B23" s="106"/>
      <c r="C23" s="530"/>
      <c r="D23" s="530"/>
      <c r="E23" s="555"/>
      <c r="F23" s="530"/>
      <c r="G23" s="530"/>
      <c r="H23" s="555"/>
      <c r="I23" s="530"/>
      <c r="J23" s="530"/>
      <c r="K23" s="555"/>
      <c r="L23" s="530"/>
      <c r="M23" s="530"/>
      <c r="N23" s="555"/>
      <c r="O23" s="530"/>
      <c r="P23" s="530"/>
      <c r="Q23" s="555"/>
      <c r="R23" s="530"/>
      <c r="S23" s="300"/>
    </row>
    <row r="24" spans="1:19" x14ac:dyDescent="0.2">
      <c r="B24" s="106"/>
      <c r="C24" s="530"/>
      <c r="D24" s="530"/>
      <c r="E24" s="555"/>
      <c r="F24" s="530"/>
      <c r="G24" s="530"/>
      <c r="H24" s="555"/>
      <c r="I24" s="530"/>
      <c r="J24" s="530"/>
      <c r="K24" s="555"/>
      <c r="L24" s="530"/>
      <c r="M24" s="530"/>
      <c r="N24" s="555"/>
      <c r="O24" s="530"/>
      <c r="P24" s="530"/>
      <c r="Q24" s="555"/>
      <c r="R24" s="530"/>
      <c r="S24" s="300"/>
    </row>
    <row r="25" spans="1:19" s="39" customFormat="1" ht="17.25" customHeight="1" x14ac:dyDescent="0.2">
      <c r="B25" s="1013"/>
      <c r="C25" s="1013"/>
      <c r="D25" s="1013"/>
      <c r="E25" s="1013"/>
      <c r="F25" s="1013"/>
      <c r="G25" s="1013"/>
      <c r="H25" s="1013"/>
      <c r="I25" s="1013"/>
      <c r="J25" s="1014" t="s">
        <v>415</v>
      </c>
      <c r="K25" s="1013"/>
      <c r="L25" s="1013"/>
      <c r="M25" s="1013"/>
      <c r="N25" s="1013"/>
      <c r="O25" s="1013"/>
      <c r="P25" s="1013"/>
      <c r="Q25" s="1013"/>
      <c r="R25" s="1013"/>
    </row>
    <row r="26" spans="1:19" s="15" customFormat="1" ht="16.5" customHeight="1" x14ac:dyDescent="0.2">
      <c r="B26" s="104"/>
      <c r="C26" s="889" t="s">
        <v>48</v>
      </c>
      <c r="D26" s="553"/>
      <c r="E26" s="554"/>
      <c r="F26" s="889" t="s">
        <v>49</v>
      </c>
      <c r="G26" s="889"/>
      <c r="H26" s="900"/>
      <c r="I26" s="889" t="s">
        <v>50</v>
      </c>
      <c r="J26" s="889"/>
      <c r="K26" s="900"/>
      <c r="L26" s="889" t="s">
        <v>51</v>
      </c>
      <c r="M26" s="553"/>
      <c r="N26" s="554"/>
      <c r="O26" s="889" t="s">
        <v>299</v>
      </c>
      <c r="P26" s="889"/>
      <c r="Q26" s="900"/>
      <c r="R26" s="889" t="s">
        <v>52</v>
      </c>
    </row>
    <row r="27" spans="1:19" x14ac:dyDescent="0.2">
      <c r="B27" s="306"/>
      <c r="C27" s="759"/>
      <c r="D27" s="532"/>
      <c r="E27" s="857"/>
      <c r="F27" s="766"/>
      <c r="G27" s="766"/>
      <c r="H27" s="901"/>
      <c r="I27" s="766"/>
      <c r="J27" s="766"/>
      <c r="K27" s="901"/>
      <c r="L27" s="766"/>
      <c r="M27" s="530"/>
      <c r="N27" s="829"/>
      <c r="O27" s="766"/>
      <c r="P27" s="766"/>
      <c r="Q27" s="901"/>
      <c r="R27" s="766"/>
      <c r="S27" s="300"/>
    </row>
    <row r="28" spans="1:19" ht="13.5" thickBot="1" x14ac:dyDescent="0.25">
      <c r="A28" s="20" t="s">
        <v>23</v>
      </c>
      <c r="B28" s="308" t="s">
        <v>1</v>
      </c>
      <c r="C28" s="890">
        <v>73.900000000000006</v>
      </c>
      <c r="D28" s="556"/>
      <c r="E28" s="858" t="s">
        <v>1</v>
      </c>
      <c r="F28" s="890">
        <v>25.8</v>
      </c>
      <c r="G28" s="902"/>
      <c r="H28" s="903" t="s">
        <v>1</v>
      </c>
      <c r="I28" s="890">
        <v>20.3</v>
      </c>
      <c r="J28" s="902"/>
      <c r="K28" s="903" t="s">
        <v>1</v>
      </c>
      <c r="L28" s="890">
        <v>3.2</v>
      </c>
      <c r="M28" s="556"/>
      <c r="N28" s="858" t="s">
        <v>1</v>
      </c>
      <c r="O28" s="918">
        <v>73.3</v>
      </c>
      <c r="P28" s="902"/>
      <c r="Q28" s="903" t="s">
        <v>1</v>
      </c>
      <c r="R28" s="890">
        <v>196.5</v>
      </c>
      <c r="S28" s="300"/>
    </row>
    <row r="29" spans="1:19" x14ac:dyDescent="0.2">
      <c r="A29" s="20"/>
      <c r="B29" s="311"/>
      <c r="C29" s="891"/>
      <c r="D29" s="557"/>
      <c r="E29" s="859"/>
      <c r="F29" s="891"/>
      <c r="G29" s="891"/>
      <c r="H29" s="771"/>
      <c r="I29" s="891"/>
      <c r="J29" s="891"/>
      <c r="K29" s="771"/>
      <c r="L29" s="891"/>
      <c r="M29" s="557"/>
      <c r="N29" s="859"/>
      <c r="O29" s="891"/>
      <c r="P29" s="891"/>
      <c r="Q29" s="771"/>
      <c r="R29" s="891"/>
      <c r="S29" s="300"/>
    </row>
    <row r="30" spans="1:19" x14ac:dyDescent="0.2">
      <c r="A30" s="20" t="s">
        <v>25</v>
      </c>
      <c r="B30" s="312"/>
      <c r="C30" s="892">
        <v>22.9</v>
      </c>
      <c r="D30" s="556"/>
      <c r="E30" s="860"/>
      <c r="F30" s="892">
        <v>3.5</v>
      </c>
      <c r="G30" s="902"/>
      <c r="H30" s="904"/>
      <c r="I30" s="892">
        <v>9.9</v>
      </c>
      <c r="J30" s="902"/>
      <c r="K30" s="904"/>
      <c r="L30" s="892">
        <v>-0.6</v>
      </c>
      <c r="M30" s="556"/>
      <c r="N30" s="860"/>
      <c r="O30" s="919">
        <v>40.6</v>
      </c>
      <c r="P30" s="902"/>
      <c r="Q30" s="904"/>
      <c r="R30" s="892">
        <v>76.3</v>
      </c>
      <c r="S30" s="300"/>
    </row>
    <row r="31" spans="1:19" x14ac:dyDescent="0.2">
      <c r="A31" s="20" t="s">
        <v>4</v>
      </c>
      <c r="B31" s="311"/>
      <c r="C31" s="891"/>
      <c r="D31" s="557"/>
      <c r="E31" s="859"/>
      <c r="F31" s="891"/>
      <c r="G31" s="891"/>
      <c r="H31" s="771"/>
      <c r="I31" s="891"/>
      <c r="J31" s="891"/>
      <c r="K31" s="771"/>
      <c r="L31" s="891"/>
      <c r="M31" s="557"/>
      <c r="N31" s="859"/>
      <c r="O31" s="891"/>
      <c r="P31" s="891"/>
      <c r="Q31" s="771"/>
      <c r="R31" s="891"/>
      <c r="S31" s="300"/>
    </row>
    <row r="32" spans="1:19" x14ac:dyDescent="0.2">
      <c r="A32" s="20" t="s">
        <v>26</v>
      </c>
      <c r="B32" s="311"/>
      <c r="C32" s="891">
        <v>34</v>
      </c>
      <c r="D32" s="557"/>
      <c r="E32" s="861"/>
      <c r="F32" s="891">
        <v>30.1</v>
      </c>
      <c r="G32" s="891"/>
      <c r="H32" s="905"/>
      <c r="I32" s="891">
        <v>11.8</v>
      </c>
      <c r="J32" s="891"/>
      <c r="K32" s="905"/>
      <c r="L32" s="891">
        <v>3.7</v>
      </c>
      <c r="M32" s="557"/>
      <c r="N32" s="861"/>
      <c r="O32" s="920">
        <v>37.5</v>
      </c>
      <c r="P32" s="891"/>
      <c r="Q32" s="771"/>
      <c r="R32" s="902">
        <v>117.1</v>
      </c>
      <c r="S32" s="300"/>
    </row>
    <row r="33" spans="1:19" x14ac:dyDescent="0.2">
      <c r="A33" s="288" t="s">
        <v>396</v>
      </c>
      <c r="B33" s="6"/>
      <c r="C33" s="891">
        <v>7.4</v>
      </c>
      <c r="D33" s="558"/>
      <c r="E33" s="862"/>
      <c r="F33" s="891">
        <v>13.4</v>
      </c>
      <c r="G33" s="902"/>
      <c r="H33" s="906"/>
      <c r="I33" s="891">
        <v>9.8000000000000007</v>
      </c>
      <c r="J33" s="902"/>
      <c r="K33" s="906"/>
      <c r="L33" s="412">
        <v>-0.5</v>
      </c>
      <c r="M33" s="558"/>
      <c r="N33" s="866"/>
      <c r="O33" s="920">
        <v>14.1</v>
      </c>
      <c r="P33" s="902"/>
      <c r="Q33" s="906"/>
      <c r="R33" s="902">
        <v>44.2</v>
      </c>
      <c r="S33" s="300"/>
    </row>
    <row r="34" spans="1:19" x14ac:dyDescent="0.2">
      <c r="A34" s="2" t="s">
        <v>36</v>
      </c>
      <c r="B34" s="6"/>
      <c r="C34" s="891">
        <v>6.6</v>
      </c>
      <c r="D34" s="557"/>
      <c r="E34" s="862"/>
      <c r="F34" s="891">
        <v>11.8</v>
      </c>
      <c r="G34" s="891"/>
      <c r="H34" s="906"/>
      <c r="I34" s="891">
        <v>2.2999999999999998</v>
      </c>
      <c r="J34" s="891"/>
      <c r="K34" s="906"/>
      <c r="L34" s="902">
        <v>1.8</v>
      </c>
      <c r="M34" s="556"/>
      <c r="N34" s="866"/>
      <c r="O34" s="920">
        <v>9.4</v>
      </c>
      <c r="P34" s="891"/>
      <c r="Q34" s="304"/>
      <c r="R34" s="902">
        <v>31.9</v>
      </c>
      <c r="S34" s="300"/>
    </row>
    <row r="35" spans="1:19" ht="14.25" x14ac:dyDescent="0.2">
      <c r="A35" s="2" t="s">
        <v>199</v>
      </c>
      <c r="B35" s="6"/>
      <c r="C35" s="413"/>
      <c r="D35" s="556"/>
      <c r="E35" s="725"/>
      <c r="F35" s="413"/>
      <c r="G35" s="902"/>
      <c r="H35" s="304"/>
      <c r="I35" s="413"/>
      <c r="J35" s="902"/>
      <c r="K35" s="304"/>
      <c r="L35" s="413"/>
      <c r="M35" s="559"/>
      <c r="N35" s="867"/>
      <c r="O35" s="413"/>
      <c r="P35" s="902"/>
      <c r="Q35" s="304"/>
      <c r="R35" s="892">
        <v>24.2</v>
      </c>
      <c r="S35" s="300"/>
    </row>
    <row r="36" spans="1:19" ht="13.5" thickBot="1" x14ac:dyDescent="0.25">
      <c r="A36" s="743"/>
      <c r="B36" s="316" t="s">
        <v>1</v>
      </c>
      <c r="C36" s="893">
        <v>20</v>
      </c>
      <c r="D36" s="556"/>
      <c r="E36" s="856" t="s">
        <v>1</v>
      </c>
      <c r="F36" s="893">
        <v>4.9000000000000004</v>
      </c>
      <c r="G36" s="902"/>
      <c r="H36" s="907" t="s">
        <v>1</v>
      </c>
      <c r="I36" s="893">
        <v>-0.3</v>
      </c>
      <c r="J36" s="902"/>
      <c r="K36" s="907" t="s">
        <v>1</v>
      </c>
      <c r="L36" s="893">
        <v>2.4</v>
      </c>
      <c r="M36" s="556"/>
      <c r="N36" s="856" t="s">
        <v>1</v>
      </c>
      <c r="O36" s="893">
        <v>14</v>
      </c>
      <c r="P36" s="902"/>
      <c r="Q36" s="907" t="s">
        <v>1</v>
      </c>
      <c r="R36" s="893">
        <v>16.8</v>
      </c>
      <c r="S36" s="300"/>
    </row>
    <row r="37" spans="1:19" x14ac:dyDescent="0.2">
      <c r="B37" s="306"/>
      <c r="C37" s="766"/>
      <c r="D37" s="530"/>
      <c r="E37" s="751"/>
      <c r="F37" s="766"/>
      <c r="G37" s="766"/>
      <c r="H37" s="775"/>
      <c r="I37" s="766"/>
      <c r="J37" s="766"/>
      <c r="K37" s="775"/>
      <c r="L37" s="766"/>
      <c r="M37" s="530"/>
      <c r="N37" s="751"/>
      <c r="O37" s="766"/>
      <c r="P37" s="766"/>
      <c r="Q37" s="775"/>
      <c r="R37" s="766"/>
      <c r="S37" s="300"/>
    </row>
    <row r="38" spans="1:19" ht="13.5" customHeight="1" x14ac:dyDescent="0.2">
      <c r="A38" s="2" t="s">
        <v>120</v>
      </c>
      <c r="B38" s="6"/>
      <c r="C38" s="894">
        <v>0.218</v>
      </c>
      <c r="D38" s="560"/>
      <c r="E38" s="863"/>
      <c r="F38" s="894">
        <v>0.44500000000000001</v>
      </c>
      <c r="G38" s="908"/>
      <c r="H38" s="909"/>
      <c r="I38" s="894">
        <v>0.83099999999999996</v>
      </c>
      <c r="J38" s="908"/>
      <c r="K38" s="909"/>
      <c r="L38" s="894">
        <v>-0.13500000000000001</v>
      </c>
      <c r="M38" s="492"/>
      <c r="N38" s="868"/>
      <c r="O38" s="894">
        <v>0.376</v>
      </c>
      <c r="P38" s="908"/>
      <c r="Q38" s="909"/>
      <c r="R38" s="894">
        <v>0.377</v>
      </c>
      <c r="S38" s="300"/>
    </row>
    <row r="39" spans="1:19" ht="13.5" customHeight="1" x14ac:dyDescent="0.2">
      <c r="A39" s="2" t="s">
        <v>124</v>
      </c>
      <c r="B39" s="6"/>
      <c r="C39" s="894">
        <v>0.19400000000000001</v>
      </c>
      <c r="D39" s="560"/>
      <c r="E39" s="863"/>
      <c r="F39" s="894">
        <v>0.39200000000000002</v>
      </c>
      <c r="G39" s="908"/>
      <c r="H39" s="909"/>
      <c r="I39" s="894">
        <v>0.19500000000000001</v>
      </c>
      <c r="J39" s="908"/>
      <c r="K39" s="909"/>
      <c r="L39" s="894">
        <v>0.48599999999999999</v>
      </c>
      <c r="M39" s="492"/>
      <c r="N39" s="868"/>
      <c r="O39" s="894">
        <v>0.251</v>
      </c>
      <c r="P39" s="908"/>
      <c r="Q39" s="909"/>
      <c r="R39" s="894">
        <v>0.27200000000000002</v>
      </c>
      <c r="S39" s="300"/>
    </row>
    <row r="40" spans="1:19" ht="13.5" customHeight="1" x14ac:dyDescent="0.2">
      <c r="A40" s="2" t="s">
        <v>197</v>
      </c>
      <c r="B40" s="6"/>
      <c r="C40" s="895"/>
      <c r="D40" s="562"/>
      <c r="E40" s="863"/>
      <c r="F40" s="895"/>
      <c r="G40" s="910"/>
      <c r="H40" s="909"/>
      <c r="I40" s="895"/>
      <c r="J40" s="910"/>
      <c r="K40" s="909"/>
      <c r="L40" s="895"/>
      <c r="M40" s="561"/>
      <c r="N40" s="868"/>
      <c r="O40" s="895"/>
      <c r="P40" s="908"/>
      <c r="Q40" s="909"/>
      <c r="R40" s="894">
        <v>0.20699999999999999</v>
      </c>
      <c r="S40" s="300"/>
    </row>
    <row r="41" spans="1:19" ht="13.5" customHeight="1" thickBot="1" x14ac:dyDescent="0.25">
      <c r="A41" s="20" t="s">
        <v>32</v>
      </c>
      <c r="B41" s="316"/>
      <c r="C41" s="896">
        <v>0.41199999999999998</v>
      </c>
      <c r="D41" s="563"/>
      <c r="E41" s="864"/>
      <c r="F41" s="896">
        <v>0.83699999999999997</v>
      </c>
      <c r="G41" s="911"/>
      <c r="H41" s="912"/>
      <c r="I41" s="896">
        <v>1.026</v>
      </c>
      <c r="J41" s="911"/>
      <c r="K41" s="912"/>
      <c r="L41" s="896">
        <v>0.35099999999999998</v>
      </c>
      <c r="M41" s="494"/>
      <c r="N41" s="864"/>
      <c r="O41" s="896">
        <v>0.627</v>
      </c>
      <c r="P41" s="911"/>
      <c r="Q41" s="912"/>
      <c r="R41" s="896">
        <v>0.85599999999999998</v>
      </c>
      <c r="S41" s="300"/>
    </row>
    <row r="42" spans="1:19" x14ac:dyDescent="0.2">
      <c r="C42" s="565"/>
      <c r="D42" s="565"/>
      <c r="E42" s="529"/>
      <c r="F42" s="565"/>
      <c r="G42" s="565"/>
      <c r="H42" s="529"/>
      <c r="I42" s="565"/>
      <c r="J42" s="565"/>
      <c r="K42" s="529"/>
      <c r="L42" s="565"/>
      <c r="M42" s="565"/>
      <c r="N42" s="529"/>
      <c r="O42" s="565"/>
      <c r="P42" s="565"/>
      <c r="Q42" s="529"/>
      <c r="R42" s="565"/>
    </row>
    <row r="43" spans="1:19" ht="14.25" x14ac:dyDescent="0.2">
      <c r="A43" s="53" t="s">
        <v>198</v>
      </c>
      <c r="C43" s="565"/>
      <c r="D43" s="565"/>
      <c r="E43" s="566"/>
      <c r="F43" s="565"/>
      <c r="G43" s="565"/>
      <c r="H43" s="566"/>
      <c r="I43" s="565"/>
      <c r="J43" s="565"/>
      <c r="K43" s="566"/>
      <c r="L43" s="565"/>
      <c r="M43" s="565"/>
      <c r="N43" s="566"/>
      <c r="O43" s="565"/>
      <c r="P43" s="565"/>
      <c r="Q43" s="566"/>
      <c r="R43" s="565"/>
    </row>
  </sheetData>
  <mergeCells count="1">
    <mergeCell ref="A1:R1"/>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3"/>
  <sheetViews>
    <sheetView zoomScale="90" zoomScaleNormal="90" zoomScaleSheetLayoutView="90" workbookViewId="0">
      <selection activeCell="U1" sqref="U1"/>
    </sheetView>
  </sheetViews>
  <sheetFormatPr defaultRowHeight="12.75" x14ac:dyDescent="0.2"/>
  <cols>
    <col min="1" max="1" width="6.7109375" style="16" customWidth="1"/>
    <col min="2" max="2" width="51.140625" style="16" customWidth="1"/>
    <col min="3" max="3" width="3.140625" style="300" customWidth="1"/>
    <col min="4" max="4" width="10.42578125" style="529" customWidth="1"/>
    <col min="5" max="5" width="4.42578125" style="529" customWidth="1"/>
    <col min="6" max="6" width="3.140625" style="729" customWidth="1"/>
    <col min="7" max="7" width="10.42578125" style="529" customWidth="1"/>
    <col min="8" max="8" width="4.42578125" style="529" customWidth="1"/>
    <col min="9" max="9" width="3.140625" style="529" customWidth="1"/>
    <col min="10" max="10" width="10.42578125" style="529" customWidth="1"/>
    <col min="11" max="11" width="4.42578125" style="529" customWidth="1"/>
    <col min="12" max="12" width="3.140625" style="529" customWidth="1"/>
    <col min="13" max="13" width="10.42578125" style="529" customWidth="1"/>
    <col min="14" max="14" width="4.42578125" style="529" customWidth="1"/>
    <col min="15" max="15" width="3.140625" style="529" customWidth="1"/>
    <col min="16" max="16" width="10.42578125" style="529" customWidth="1"/>
    <col min="17" max="17" width="4.42578125" style="529" customWidth="1"/>
    <col min="18" max="18" width="3.140625" style="566" customWidth="1"/>
    <col min="19" max="19" width="10.42578125" style="567" customWidth="1"/>
    <col min="20" max="16384" width="9.140625" style="16"/>
  </cols>
  <sheetData>
    <row r="1" spans="2:20" s="300" customFormat="1" ht="33.75" customHeight="1" x14ac:dyDescent="0.25">
      <c r="B1" s="1083" t="s">
        <v>347</v>
      </c>
      <c r="C1" s="1083"/>
      <c r="D1" s="1083"/>
      <c r="E1" s="1083"/>
      <c r="F1" s="1083"/>
      <c r="G1" s="1083"/>
      <c r="H1" s="1083"/>
      <c r="I1" s="1083"/>
      <c r="J1" s="1083"/>
      <c r="K1" s="1083"/>
      <c r="L1" s="1083"/>
      <c r="M1" s="1083"/>
      <c r="N1" s="1083"/>
      <c r="O1" s="1083"/>
      <c r="P1" s="1083"/>
      <c r="Q1" s="1083"/>
      <c r="R1" s="1083"/>
      <c r="S1" s="1083"/>
    </row>
    <row r="2" spans="2:20" s="15" customFormat="1" ht="12.75" customHeight="1" x14ac:dyDescent="0.2">
      <c r="B2" s="36"/>
      <c r="C2" s="36"/>
      <c r="D2" s="550"/>
      <c r="E2" s="550"/>
      <c r="F2" s="822"/>
      <c r="G2" s="550"/>
      <c r="H2" s="550"/>
      <c r="I2" s="550"/>
      <c r="J2" s="550"/>
      <c r="K2" s="550"/>
      <c r="L2" s="550"/>
      <c r="M2" s="550"/>
      <c r="N2" s="550"/>
      <c r="O2" s="550"/>
      <c r="P2" s="550"/>
      <c r="Q2" s="550"/>
      <c r="R2" s="569"/>
      <c r="S2" s="550"/>
    </row>
    <row r="3" spans="2:20" s="15" customFormat="1" ht="12.75" customHeight="1" x14ac:dyDescent="0.2">
      <c r="B3" s="36"/>
      <c r="C3" s="36"/>
      <c r="D3" s="550"/>
      <c r="E3" s="550"/>
      <c r="F3" s="822"/>
      <c r="G3" s="550"/>
      <c r="H3" s="550"/>
      <c r="I3" s="550"/>
      <c r="J3" s="550"/>
      <c r="K3" s="550"/>
      <c r="L3" s="550"/>
      <c r="M3" s="550"/>
      <c r="N3" s="550"/>
      <c r="O3" s="550"/>
      <c r="P3" s="550"/>
      <c r="Q3" s="550"/>
      <c r="R3" s="569"/>
      <c r="S3" s="550"/>
    </row>
    <row r="4" spans="2:20" s="15" customFormat="1" ht="12.75" customHeight="1" x14ac:dyDescent="0.2">
      <c r="D4" s="522"/>
      <c r="E4" s="522"/>
      <c r="F4" s="728"/>
      <c r="G4" s="522"/>
      <c r="H4" s="522"/>
      <c r="I4" s="522"/>
      <c r="J4" s="522"/>
      <c r="K4" s="522"/>
      <c r="L4" s="522"/>
      <c r="M4" s="522"/>
      <c r="N4" s="522"/>
      <c r="O4" s="522"/>
      <c r="P4" s="522"/>
      <c r="Q4" s="522"/>
      <c r="R4" s="570"/>
      <c r="S4" s="522"/>
    </row>
    <row r="5" spans="2:20" s="22" customFormat="1" ht="15" x14ac:dyDescent="0.25">
      <c r="B5" s="224"/>
      <c r="C5" s="330"/>
      <c r="D5" s="661" t="s">
        <v>114</v>
      </c>
      <c r="E5" s="500"/>
      <c r="F5" s="642"/>
      <c r="G5" s="661" t="s">
        <v>78</v>
      </c>
      <c r="H5" s="642"/>
      <c r="I5" s="642"/>
      <c r="J5" s="661" t="s">
        <v>116</v>
      </c>
      <c r="K5" s="642"/>
      <c r="L5" s="642"/>
      <c r="M5" s="661" t="s">
        <v>115</v>
      </c>
      <c r="N5" s="642"/>
      <c r="O5" s="642"/>
      <c r="P5" s="661" t="s">
        <v>114</v>
      </c>
      <c r="Q5" s="642"/>
      <c r="R5" s="676"/>
      <c r="S5" s="676" t="s">
        <v>77</v>
      </c>
      <c r="T5" s="1058"/>
    </row>
    <row r="6" spans="2:20" s="22" customFormat="1" ht="15" x14ac:dyDescent="0.25">
      <c r="B6" s="224"/>
      <c r="C6" s="301"/>
      <c r="D6" s="662">
        <v>2018</v>
      </c>
      <c r="E6" s="500"/>
      <c r="F6" s="643"/>
      <c r="G6" s="662">
        <v>2017</v>
      </c>
      <c r="H6" s="642"/>
      <c r="I6" s="643"/>
      <c r="J6" s="662">
        <v>2017</v>
      </c>
      <c r="K6" s="642"/>
      <c r="L6" s="643"/>
      <c r="M6" s="662">
        <v>2017</v>
      </c>
      <c r="N6" s="642"/>
      <c r="O6" s="643"/>
      <c r="P6" s="662">
        <v>2017</v>
      </c>
      <c r="Q6" s="642"/>
      <c r="R6" s="677"/>
      <c r="S6" s="677">
        <v>2017</v>
      </c>
      <c r="T6" s="1058"/>
    </row>
    <row r="7" spans="2:20" s="15" customFormat="1" ht="14.25" x14ac:dyDescent="0.2">
      <c r="B7" s="224"/>
      <c r="C7" s="330"/>
      <c r="D7" s="877"/>
      <c r="E7" s="571"/>
      <c r="F7" s="799"/>
      <c r="G7" s="798"/>
      <c r="H7" s="798"/>
      <c r="I7" s="799"/>
      <c r="J7" s="798"/>
      <c r="K7" s="798"/>
      <c r="L7" s="799"/>
      <c r="M7" s="798"/>
      <c r="N7" s="798"/>
      <c r="O7" s="799"/>
      <c r="P7" s="798"/>
      <c r="Q7" s="571"/>
      <c r="R7" s="573"/>
      <c r="S7" s="571"/>
      <c r="T7" s="1058"/>
    </row>
    <row r="8" spans="2:20" s="21" customFormat="1" ht="15.75" x14ac:dyDescent="0.25">
      <c r="B8" s="331" t="s">
        <v>185</v>
      </c>
      <c r="C8" s="332"/>
      <c r="D8" s="878"/>
      <c r="E8" s="575"/>
      <c r="F8" s="811"/>
      <c r="G8" s="574"/>
      <c r="H8" s="575"/>
      <c r="I8" s="576"/>
      <c r="J8" s="574"/>
      <c r="K8" s="575"/>
      <c r="L8" s="576"/>
      <c r="M8" s="574"/>
      <c r="N8" s="575"/>
      <c r="O8" s="576"/>
      <c r="P8" s="574"/>
      <c r="Q8" s="575"/>
      <c r="R8" s="577"/>
      <c r="S8" s="574"/>
      <c r="T8" s="1058"/>
    </row>
    <row r="9" spans="2:20" ht="14.25" x14ac:dyDescent="0.2">
      <c r="B9" s="226"/>
      <c r="C9" s="334"/>
      <c r="D9" s="879"/>
      <c r="E9" s="579"/>
      <c r="F9" s="805"/>
      <c r="G9" s="578"/>
      <c r="H9" s="579"/>
      <c r="I9" s="580"/>
      <c r="J9" s="578"/>
      <c r="K9" s="579"/>
      <c r="L9" s="580"/>
      <c r="M9" s="578"/>
      <c r="N9" s="579"/>
      <c r="O9" s="580"/>
      <c r="P9" s="578"/>
      <c r="Q9" s="579"/>
      <c r="R9" s="778"/>
      <c r="S9" s="779"/>
      <c r="T9" s="1058"/>
    </row>
    <row r="10" spans="2:20" s="23" customFormat="1" ht="14.25" x14ac:dyDescent="0.2">
      <c r="B10" s="227" t="s">
        <v>23</v>
      </c>
      <c r="C10" s="336" t="s">
        <v>1</v>
      </c>
      <c r="D10" s="880">
        <v>79.900000000000006</v>
      </c>
      <c r="E10" s="581"/>
      <c r="F10" s="801" t="s">
        <v>1</v>
      </c>
      <c r="G10" s="880">
        <v>21</v>
      </c>
      <c r="H10" s="800"/>
      <c r="I10" s="801" t="s">
        <v>1</v>
      </c>
      <c r="J10" s="777">
        <v>46.8</v>
      </c>
      <c r="K10" s="800"/>
      <c r="L10" s="801" t="s">
        <v>1</v>
      </c>
      <c r="M10" s="777">
        <v>56.3</v>
      </c>
      <c r="N10" s="800"/>
      <c r="O10" s="801" t="s">
        <v>1</v>
      </c>
      <c r="P10" s="777">
        <v>73.900000000000006</v>
      </c>
      <c r="Q10" s="581"/>
      <c r="R10" s="780" t="s">
        <v>1</v>
      </c>
      <c r="S10" s="777">
        <v>198</v>
      </c>
      <c r="T10" s="1058"/>
    </row>
    <row r="11" spans="2:20" s="24" customFormat="1" ht="14.25" x14ac:dyDescent="0.2">
      <c r="B11" s="228" t="s">
        <v>33</v>
      </c>
      <c r="C11" s="229"/>
      <c r="D11" s="880">
        <v>-53.5</v>
      </c>
      <c r="E11" s="502"/>
      <c r="F11" s="644"/>
      <c r="G11" s="880">
        <v>-5.0999999999999996</v>
      </c>
      <c r="H11" s="645"/>
      <c r="I11" s="644"/>
      <c r="J11" s="777">
        <v>-11.5</v>
      </c>
      <c r="K11" s="650"/>
      <c r="L11" s="649"/>
      <c r="M11" s="777">
        <v>1.3</v>
      </c>
      <c r="N11" s="650"/>
      <c r="O11" s="649"/>
      <c r="P11" s="777">
        <v>-51</v>
      </c>
      <c r="Q11" s="502"/>
      <c r="R11" s="778"/>
      <c r="S11" s="777">
        <v>-66.3</v>
      </c>
      <c r="T11" s="1058"/>
    </row>
    <row r="12" spans="2:20" s="24" customFormat="1" ht="14.25" x14ac:dyDescent="0.2">
      <c r="B12" s="226"/>
      <c r="C12" s="323"/>
      <c r="D12" s="881"/>
      <c r="E12" s="579"/>
      <c r="F12" s="803"/>
      <c r="G12" s="881"/>
      <c r="H12" s="802"/>
      <c r="I12" s="803"/>
      <c r="J12" s="776"/>
      <c r="K12" s="802"/>
      <c r="L12" s="803"/>
      <c r="M12" s="776"/>
      <c r="N12" s="802"/>
      <c r="O12" s="803"/>
      <c r="P12" s="776"/>
      <c r="Q12" s="579"/>
      <c r="R12" s="781"/>
      <c r="S12" s="776"/>
      <c r="T12" s="1058"/>
    </row>
    <row r="13" spans="2:20" s="24" customFormat="1" ht="15" x14ac:dyDescent="0.25">
      <c r="B13" s="230" t="s">
        <v>25</v>
      </c>
      <c r="C13" s="324"/>
      <c r="D13" s="882">
        <v>26.4</v>
      </c>
      <c r="E13" s="582"/>
      <c r="F13" s="804"/>
      <c r="G13" s="882">
        <v>15.9</v>
      </c>
      <c r="H13" s="686"/>
      <c r="I13" s="804"/>
      <c r="J13" s="783">
        <v>35.299999999999997</v>
      </c>
      <c r="K13" s="686"/>
      <c r="L13" s="804"/>
      <c r="M13" s="783">
        <v>57.6</v>
      </c>
      <c r="N13" s="686"/>
      <c r="O13" s="804"/>
      <c r="P13" s="783">
        <v>22.9</v>
      </c>
      <c r="Q13" s="582"/>
      <c r="R13" s="782"/>
      <c r="S13" s="783">
        <v>131.69999999999999</v>
      </c>
      <c r="T13" s="1058"/>
    </row>
    <row r="14" spans="2:20" s="24" customFormat="1" ht="14.25" x14ac:dyDescent="0.2">
      <c r="B14" s="226"/>
      <c r="C14" s="334"/>
      <c r="D14" s="880"/>
      <c r="E14" s="579"/>
      <c r="F14" s="805"/>
      <c r="G14" s="880"/>
      <c r="H14" s="802"/>
      <c r="I14" s="805"/>
      <c r="J14" s="777"/>
      <c r="K14" s="802"/>
      <c r="L14" s="805"/>
      <c r="M14" s="777"/>
      <c r="N14" s="802"/>
      <c r="O14" s="805"/>
      <c r="P14" s="777"/>
      <c r="Q14" s="579"/>
      <c r="R14" s="778"/>
      <c r="S14" s="777"/>
      <c r="T14" s="1058"/>
    </row>
    <row r="15" spans="2:20" s="23" customFormat="1" ht="14.25" x14ac:dyDescent="0.2">
      <c r="B15" s="227" t="s">
        <v>34</v>
      </c>
      <c r="C15" s="337"/>
      <c r="D15" s="880">
        <v>-31.3</v>
      </c>
      <c r="E15" s="581"/>
      <c r="F15" s="806"/>
      <c r="G15" s="880">
        <v>33.4</v>
      </c>
      <c r="H15" s="800"/>
      <c r="I15" s="806"/>
      <c r="J15" s="777">
        <v>12.8</v>
      </c>
      <c r="K15" s="807"/>
      <c r="L15" s="808"/>
      <c r="M15" s="777">
        <v>-10.4</v>
      </c>
      <c r="N15" s="807"/>
      <c r="O15" s="808"/>
      <c r="P15" s="777">
        <v>-24.2</v>
      </c>
      <c r="Q15" s="581"/>
      <c r="R15" s="780"/>
      <c r="S15" s="777">
        <v>11.6</v>
      </c>
      <c r="T15" s="1058"/>
    </row>
    <row r="16" spans="2:20" s="24" customFormat="1" ht="14.25" x14ac:dyDescent="0.2">
      <c r="B16" s="289" t="s">
        <v>215</v>
      </c>
      <c r="C16" s="229"/>
      <c r="D16" s="880">
        <v>37.700000000000003</v>
      </c>
      <c r="E16" s="502"/>
      <c r="F16" s="644"/>
      <c r="G16" s="880">
        <v>-10</v>
      </c>
      <c r="H16" s="645"/>
      <c r="I16" s="644"/>
      <c r="J16" s="777">
        <v>-7.7</v>
      </c>
      <c r="K16" s="650"/>
      <c r="L16" s="649"/>
      <c r="M16" s="777">
        <v>-14.4</v>
      </c>
      <c r="N16" s="650"/>
      <c r="O16" s="649"/>
      <c r="P16" s="777">
        <v>35.299999999999997</v>
      </c>
      <c r="Q16" s="502"/>
      <c r="R16" s="778"/>
      <c r="S16" s="777">
        <v>3.2</v>
      </c>
      <c r="T16" s="1058"/>
    </row>
    <row r="17" spans="2:20" s="24" customFormat="1" ht="14.25" x14ac:dyDescent="0.2">
      <c r="B17" s="226"/>
      <c r="C17" s="334"/>
      <c r="D17" s="880"/>
      <c r="E17" s="579"/>
      <c r="F17" s="805"/>
      <c r="G17" s="880"/>
      <c r="H17" s="802"/>
      <c r="I17" s="805"/>
      <c r="J17" s="777"/>
      <c r="K17" s="802"/>
      <c r="L17" s="805"/>
      <c r="M17" s="777"/>
      <c r="N17" s="802"/>
      <c r="O17" s="805"/>
      <c r="P17" s="777"/>
      <c r="Q17" s="579"/>
      <c r="R17" s="778"/>
      <c r="S17" s="777"/>
      <c r="T17" s="1058"/>
    </row>
    <row r="18" spans="2:20" s="24" customFormat="1" ht="15" x14ac:dyDescent="0.25">
      <c r="B18" s="230" t="s">
        <v>26</v>
      </c>
      <c r="C18" s="338" t="s">
        <v>1</v>
      </c>
      <c r="D18" s="882">
        <v>32.799999999999997</v>
      </c>
      <c r="E18" s="582"/>
      <c r="F18" s="809" t="s">
        <v>1</v>
      </c>
      <c r="G18" s="882">
        <v>39.299999999999997</v>
      </c>
      <c r="H18" s="686"/>
      <c r="I18" s="809" t="s">
        <v>1</v>
      </c>
      <c r="J18" s="783">
        <v>40.4</v>
      </c>
      <c r="K18" s="686"/>
      <c r="L18" s="809" t="s">
        <v>1</v>
      </c>
      <c r="M18" s="783">
        <v>32.799999999999997</v>
      </c>
      <c r="N18" s="686"/>
      <c r="O18" s="809" t="s">
        <v>1</v>
      </c>
      <c r="P18" s="783">
        <v>34</v>
      </c>
      <c r="Q18" s="582"/>
      <c r="R18" s="784" t="s">
        <v>1</v>
      </c>
      <c r="S18" s="783">
        <v>146.5</v>
      </c>
      <c r="T18" s="1058"/>
    </row>
    <row r="19" spans="2:20" s="24" customFormat="1" ht="14.25" x14ac:dyDescent="0.2">
      <c r="B19" s="226"/>
      <c r="C19" s="334"/>
      <c r="D19" s="880"/>
      <c r="E19" s="579"/>
      <c r="F19" s="805"/>
      <c r="G19" s="880"/>
      <c r="H19" s="802"/>
      <c r="I19" s="805"/>
      <c r="J19" s="777"/>
      <c r="K19" s="802"/>
      <c r="L19" s="805"/>
      <c r="M19" s="777"/>
      <c r="N19" s="802"/>
      <c r="O19" s="805"/>
      <c r="P19" s="777"/>
      <c r="Q19" s="579"/>
      <c r="R19" s="778"/>
      <c r="S19" s="777"/>
      <c r="T19" s="1058"/>
    </row>
    <row r="20" spans="2:20" s="25" customFormat="1" ht="15" x14ac:dyDescent="0.25">
      <c r="B20" s="225" t="s">
        <v>75</v>
      </c>
      <c r="C20" s="332"/>
      <c r="D20" s="883"/>
      <c r="E20" s="575"/>
      <c r="F20" s="811"/>
      <c r="G20" s="883"/>
      <c r="H20" s="810"/>
      <c r="I20" s="811"/>
      <c r="J20" s="786"/>
      <c r="K20" s="810"/>
      <c r="L20" s="811"/>
      <c r="M20" s="786"/>
      <c r="N20" s="810"/>
      <c r="O20" s="811"/>
      <c r="P20" s="786"/>
      <c r="Q20" s="575"/>
      <c r="R20" s="785"/>
      <c r="S20" s="786"/>
      <c r="T20" s="1058"/>
    </row>
    <row r="21" spans="2:20" s="24" customFormat="1" ht="14.25" x14ac:dyDescent="0.2">
      <c r="B21" s="226"/>
      <c r="C21" s="334"/>
      <c r="D21" s="880"/>
      <c r="E21" s="579"/>
      <c r="F21" s="805"/>
      <c r="G21" s="880"/>
      <c r="H21" s="802"/>
      <c r="I21" s="805"/>
      <c r="J21" s="777"/>
      <c r="K21" s="802"/>
      <c r="L21" s="805"/>
      <c r="M21" s="777"/>
      <c r="N21" s="802"/>
      <c r="O21" s="805"/>
      <c r="P21" s="777"/>
      <c r="Q21" s="579"/>
      <c r="R21" s="778"/>
      <c r="S21" s="777"/>
      <c r="T21" s="1058"/>
    </row>
    <row r="22" spans="2:20" s="24" customFormat="1" ht="14.25" x14ac:dyDescent="0.2">
      <c r="B22" s="431" t="s">
        <v>418</v>
      </c>
      <c r="C22" s="229"/>
      <c r="D22" s="880">
        <v>-4.5</v>
      </c>
      <c r="E22" s="502"/>
      <c r="F22" s="644"/>
      <c r="G22" s="880">
        <v>52</v>
      </c>
      <c r="H22" s="645"/>
      <c r="I22" s="644"/>
      <c r="J22" s="777">
        <v>105.3</v>
      </c>
      <c r="K22" s="650"/>
      <c r="L22" s="649"/>
      <c r="M22" s="777">
        <v>2.9</v>
      </c>
      <c r="N22" s="650"/>
      <c r="O22" s="649"/>
      <c r="P22" s="777">
        <v>7.4</v>
      </c>
      <c r="Q22" s="502"/>
      <c r="R22" s="778"/>
      <c r="S22" s="777">
        <v>167.6</v>
      </c>
      <c r="T22" s="1058"/>
    </row>
    <row r="23" spans="2:20" s="24" customFormat="1" ht="14.25" x14ac:dyDescent="0.2">
      <c r="B23" s="228" t="s">
        <v>36</v>
      </c>
      <c r="C23" s="229"/>
      <c r="D23" s="880">
        <v>7.9</v>
      </c>
      <c r="E23" s="502"/>
      <c r="F23" s="644"/>
      <c r="G23" s="880">
        <v>6.2</v>
      </c>
      <c r="H23" s="645"/>
      <c r="I23" s="644"/>
      <c r="J23" s="777">
        <v>7.5</v>
      </c>
      <c r="K23" s="650"/>
      <c r="L23" s="649"/>
      <c r="M23" s="777">
        <v>7.3</v>
      </c>
      <c r="N23" s="650"/>
      <c r="O23" s="649"/>
      <c r="P23" s="777">
        <v>6.6</v>
      </c>
      <c r="Q23" s="502"/>
      <c r="R23" s="778"/>
      <c r="S23" s="777">
        <v>27.6</v>
      </c>
      <c r="T23" s="1058"/>
    </row>
    <row r="24" spans="2:20" s="24" customFormat="1" ht="14.25" x14ac:dyDescent="0.2">
      <c r="B24" s="226"/>
      <c r="C24" s="334"/>
      <c r="D24" s="881"/>
      <c r="E24" s="579"/>
      <c r="F24" s="805"/>
      <c r="G24" s="881"/>
      <c r="H24" s="802"/>
      <c r="I24" s="805"/>
      <c r="J24" s="776"/>
      <c r="K24" s="802"/>
      <c r="L24" s="805"/>
      <c r="M24" s="776"/>
      <c r="N24" s="802"/>
      <c r="O24" s="805"/>
      <c r="P24" s="776"/>
      <c r="Q24" s="579"/>
      <c r="R24" s="787"/>
      <c r="S24" s="776"/>
      <c r="T24" s="1058"/>
    </row>
    <row r="25" spans="2:20" s="23" customFormat="1" ht="15" x14ac:dyDescent="0.25">
      <c r="B25" s="339" t="s">
        <v>76</v>
      </c>
      <c r="C25" s="340"/>
      <c r="D25" s="882">
        <v>3.4</v>
      </c>
      <c r="E25" s="584"/>
      <c r="F25" s="813"/>
      <c r="G25" s="882">
        <v>58.2</v>
      </c>
      <c r="H25" s="812"/>
      <c r="I25" s="813"/>
      <c r="J25" s="783">
        <v>112.8</v>
      </c>
      <c r="K25" s="812"/>
      <c r="L25" s="813"/>
      <c r="M25" s="783">
        <v>10.199999999999999</v>
      </c>
      <c r="N25" s="812"/>
      <c r="O25" s="813"/>
      <c r="P25" s="783">
        <v>14</v>
      </c>
      <c r="Q25" s="584"/>
      <c r="R25" s="788"/>
      <c r="S25" s="783">
        <v>195.2</v>
      </c>
      <c r="T25" s="1058"/>
    </row>
    <row r="26" spans="2:20" s="23" customFormat="1" ht="15" x14ac:dyDescent="0.25">
      <c r="B26" s="232"/>
      <c r="C26" s="342"/>
      <c r="D26" s="884"/>
      <c r="E26" s="585"/>
      <c r="F26" s="815"/>
      <c r="G26" s="884"/>
      <c r="H26" s="814"/>
      <c r="I26" s="815"/>
      <c r="J26" s="790"/>
      <c r="K26" s="814"/>
      <c r="L26" s="815"/>
      <c r="M26" s="790"/>
      <c r="N26" s="814"/>
      <c r="O26" s="815"/>
      <c r="P26" s="790"/>
      <c r="Q26" s="585"/>
      <c r="R26" s="789"/>
      <c r="S26" s="790"/>
      <c r="T26" s="1058"/>
    </row>
    <row r="27" spans="2:20" s="24" customFormat="1" ht="14.25" x14ac:dyDescent="0.2">
      <c r="B27" s="226"/>
      <c r="C27" s="334"/>
      <c r="D27" s="881"/>
      <c r="E27" s="579"/>
      <c r="F27" s="805"/>
      <c r="G27" s="881"/>
      <c r="H27" s="802"/>
      <c r="I27" s="805"/>
      <c r="J27" s="776"/>
      <c r="K27" s="802"/>
      <c r="L27" s="805"/>
      <c r="M27" s="776"/>
      <c r="N27" s="802"/>
      <c r="O27" s="805"/>
      <c r="P27" s="776"/>
      <c r="Q27" s="579"/>
      <c r="R27" s="787"/>
      <c r="S27" s="776"/>
      <c r="T27" s="1058"/>
    </row>
    <row r="28" spans="2:20" s="23" customFormat="1" ht="15.75" thickBot="1" x14ac:dyDescent="0.3">
      <c r="B28" s="231" t="s">
        <v>364</v>
      </c>
      <c r="C28" s="343" t="s">
        <v>1</v>
      </c>
      <c r="D28" s="885">
        <v>29.4</v>
      </c>
      <c r="E28" s="584"/>
      <c r="F28" s="816" t="s">
        <v>1</v>
      </c>
      <c r="G28" s="885">
        <v>-18.899999999999999</v>
      </c>
      <c r="H28" s="812"/>
      <c r="I28" s="816" t="s">
        <v>1</v>
      </c>
      <c r="J28" s="792">
        <v>-72.400000000000006</v>
      </c>
      <c r="K28" s="812"/>
      <c r="L28" s="816" t="s">
        <v>1</v>
      </c>
      <c r="M28" s="792">
        <v>22.6</v>
      </c>
      <c r="N28" s="812"/>
      <c r="O28" s="816" t="s">
        <v>1</v>
      </c>
      <c r="P28" s="792">
        <v>20</v>
      </c>
      <c r="Q28" s="584"/>
      <c r="R28" s="791" t="s">
        <v>1</v>
      </c>
      <c r="S28" s="792">
        <v>-48.7</v>
      </c>
      <c r="T28" s="1058"/>
    </row>
    <row r="29" spans="2:20" ht="14.25" x14ac:dyDescent="0.2">
      <c r="B29" s="226"/>
      <c r="C29" s="334"/>
      <c r="D29" s="886"/>
      <c r="E29" s="579"/>
      <c r="F29" s="805"/>
      <c r="G29" s="886"/>
      <c r="H29" s="802"/>
      <c r="I29" s="805"/>
      <c r="J29" s="817"/>
      <c r="K29" s="802"/>
      <c r="L29" s="805"/>
      <c r="M29" s="817"/>
      <c r="N29" s="802"/>
      <c r="O29" s="805"/>
      <c r="P29" s="817"/>
      <c r="Q29" s="579"/>
      <c r="R29" s="778"/>
      <c r="S29" s="793"/>
      <c r="T29" s="1058"/>
    </row>
    <row r="30" spans="2:20" ht="14.25" x14ac:dyDescent="0.2">
      <c r="B30" s="226"/>
      <c r="C30" s="334"/>
      <c r="D30" s="886"/>
      <c r="E30" s="579"/>
      <c r="F30" s="805"/>
      <c r="G30" s="886"/>
      <c r="H30" s="802"/>
      <c r="I30" s="805"/>
      <c r="J30" s="817"/>
      <c r="K30" s="802"/>
      <c r="L30" s="805"/>
      <c r="M30" s="817"/>
      <c r="N30" s="802"/>
      <c r="O30" s="805"/>
      <c r="P30" s="793"/>
      <c r="Q30" s="579"/>
      <c r="R30" s="778"/>
      <c r="S30" s="793"/>
      <c r="T30" s="1058"/>
    </row>
    <row r="31" spans="2:20" ht="14.25" x14ac:dyDescent="0.2">
      <c r="B31" s="233" t="s">
        <v>121</v>
      </c>
      <c r="C31" s="302"/>
      <c r="D31" s="887">
        <v>-0.13700000000000001</v>
      </c>
      <c r="E31" s="586"/>
      <c r="F31" s="818"/>
      <c r="G31" s="887">
        <v>1.323</v>
      </c>
      <c r="H31" s="684"/>
      <c r="I31" s="818"/>
      <c r="J31" s="820">
        <v>2.6059999999999999</v>
      </c>
      <c r="K31" s="684"/>
      <c r="L31" s="818"/>
      <c r="M31" s="795">
        <v>8.7999999999999995E-2</v>
      </c>
      <c r="N31" s="684"/>
      <c r="O31" s="818"/>
      <c r="P31" s="795">
        <v>0.218</v>
      </c>
      <c r="Q31" s="586"/>
      <c r="R31" s="794"/>
      <c r="S31" s="795">
        <v>1.1439999999999999</v>
      </c>
      <c r="T31" s="1058"/>
    </row>
    <row r="32" spans="2:20" ht="14.25" x14ac:dyDescent="0.2">
      <c r="B32" s="233" t="s">
        <v>125</v>
      </c>
      <c r="C32" s="302"/>
      <c r="D32" s="887">
        <v>0.24099999999999999</v>
      </c>
      <c r="E32" s="586"/>
      <c r="F32" s="818"/>
      <c r="G32" s="887">
        <v>0.158</v>
      </c>
      <c r="H32" s="684"/>
      <c r="I32" s="818"/>
      <c r="J32" s="820">
        <v>0.186</v>
      </c>
      <c r="K32" s="684"/>
      <c r="L32" s="818"/>
      <c r="M32" s="795">
        <v>0.223</v>
      </c>
      <c r="N32" s="684"/>
      <c r="O32" s="818"/>
      <c r="P32" s="795">
        <v>0.19400000000000001</v>
      </c>
      <c r="Q32" s="586"/>
      <c r="R32" s="794"/>
      <c r="S32" s="795">
        <v>0.188</v>
      </c>
      <c r="T32" s="1058"/>
    </row>
    <row r="33" spans="2:20" ht="15" thickBot="1" x14ac:dyDescent="0.25">
      <c r="B33" s="226"/>
      <c r="C33" s="444"/>
      <c r="D33" s="888">
        <v>0.104</v>
      </c>
      <c r="E33" s="579"/>
      <c r="F33" s="819"/>
      <c r="G33" s="888">
        <v>1.4810000000000001</v>
      </c>
      <c r="H33" s="802"/>
      <c r="I33" s="819"/>
      <c r="J33" s="821">
        <v>2.7919999999999998</v>
      </c>
      <c r="K33" s="802"/>
      <c r="L33" s="819"/>
      <c r="M33" s="797">
        <v>0.311</v>
      </c>
      <c r="N33" s="802"/>
      <c r="O33" s="819"/>
      <c r="P33" s="797">
        <v>0.41199999999999998</v>
      </c>
      <c r="Q33" s="579"/>
      <c r="R33" s="796"/>
      <c r="S33" s="797">
        <v>1.3320000000000001</v>
      </c>
      <c r="T33" s="1058"/>
    </row>
  </sheetData>
  <mergeCells count="1">
    <mergeCell ref="B1:S1"/>
  </mergeCells>
  <phoneticPr fontId="17" type="noConversion"/>
  <pageMargins left="0.7" right="0.63" top="0.64" bottom="1" header="0.5" footer="0.32"/>
  <pageSetup scale="70" orientation="landscape" r:id="rId1"/>
  <headerFooter alignWithMargins="0">
    <oddHeader>&amp;R&amp;G</oddHeader>
    <oddFooter>&amp;C&amp;11PAGE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zoomScale="90" zoomScaleNormal="90" zoomScaleSheetLayoutView="90" workbookViewId="0">
      <selection activeCell="U1" sqref="U1"/>
    </sheetView>
  </sheetViews>
  <sheetFormatPr defaultRowHeight="12.75" x14ac:dyDescent="0.2"/>
  <cols>
    <col min="1" max="1" width="6.7109375" style="16" customWidth="1"/>
    <col min="2" max="2" width="51.140625" style="16" customWidth="1"/>
    <col min="3" max="3" width="3.140625" style="300" customWidth="1"/>
    <col min="4" max="4" width="10.42578125" style="529" customWidth="1"/>
    <col min="5" max="5" width="4.42578125" style="529" customWidth="1"/>
    <col min="6" max="6" width="3.140625" style="529" customWidth="1"/>
    <col min="7" max="7" width="10.42578125" style="529" customWidth="1"/>
    <col min="8" max="8" width="4.42578125" style="529" customWidth="1"/>
    <col min="9" max="9" width="3.140625" style="529" customWidth="1"/>
    <col min="10" max="10" width="10.42578125" style="529" customWidth="1"/>
    <col min="11" max="11" width="4.42578125" style="529" customWidth="1"/>
    <col min="12" max="12" width="3.140625" style="529" customWidth="1"/>
    <col min="13" max="13" width="10.42578125" style="529" customWidth="1"/>
    <col min="14" max="14" width="4.42578125" style="529" customWidth="1"/>
    <col min="15" max="15" width="3.140625" style="529" customWidth="1"/>
    <col min="16" max="16" width="10.42578125" style="529" customWidth="1"/>
    <col min="17" max="17" width="4.42578125" style="529" customWidth="1"/>
    <col min="18" max="18" width="3.140625" style="832" customWidth="1"/>
    <col min="19" max="19" width="10.42578125" style="831" customWidth="1"/>
    <col min="20" max="16384" width="9.140625" style="16"/>
  </cols>
  <sheetData>
    <row r="1" spans="2:20" s="300" customFormat="1" ht="33.75" customHeight="1" x14ac:dyDescent="0.25">
      <c r="B1" s="1083" t="s">
        <v>348</v>
      </c>
      <c r="C1" s="1083"/>
      <c r="D1" s="1083"/>
      <c r="E1" s="1083"/>
      <c r="F1" s="1083"/>
      <c r="G1" s="1083"/>
      <c r="H1" s="1083"/>
      <c r="I1" s="1083"/>
      <c r="J1" s="1083"/>
      <c r="K1" s="1083"/>
      <c r="L1" s="1083"/>
      <c r="M1" s="1083"/>
      <c r="N1" s="1083"/>
      <c r="O1" s="1083"/>
      <c r="P1" s="1083"/>
      <c r="Q1" s="1083"/>
      <c r="R1" s="1083"/>
      <c r="S1" s="1083"/>
    </row>
    <row r="2" spans="2:20" s="15" customFormat="1" ht="12.75" customHeight="1" x14ac:dyDescent="0.2">
      <c r="B2" s="234"/>
      <c r="C2" s="234"/>
      <c r="D2" s="587"/>
      <c r="E2" s="587"/>
      <c r="F2" s="587"/>
      <c r="G2" s="587"/>
      <c r="H2" s="587"/>
      <c r="I2" s="587"/>
      <c r="J2" s="587"/>
      <c r="K2" s="587"/>
      <c r="L2" s="587"/>
      <c r="M2" s="587"/>
      <c r="N2" s="587"/>
      <c r="O2" s="587"/>
      <c r="P2" s="587"/>
      <c r="Q2" s="587"/>
      <c r="R2" s="823"/>
      <c r="S2" s="824"/>
    </row>
    <row r="3" spans="2:20" s="15" customFormat="1" ht="12.75" customHeight="1" x14ac:dyDescent="0.2">
      <c r="B3" s="224"/>
      <c r="C3" s="329"/>
      <c r="D3" s="571"/>
      <c r="E3" s="571"/>
      <c r="F3" s="571"/>
      <c r="G3" s="571"/>
      <c r="H3" s="571"/>
      <c r="I3" s="571"/>
      <c r="J3" s="571"/>
      <c r="K3" s="571"/>
      <c r="L3" s="571"/>
      <c r="M3" s="571"/>
      <c r="N3" s="571"/>
      <c r="O3" s="571"/>
      <c r="P3" s="571"/>
      <c r="Q3" s="571"/>
      <c r="R3" s="825"/>
      <c r="S3" s="798"/>
    </row>
    <row r="4" spans="2:20" s="15" customFormat="1" ht="12.75" customHeight="1" x14ac:dyDescent="0.2">
      <c r="B4" s="224"/>
      <c r="C4" s="329"/>
      <c r="D4" s="571"/>
      <c r="E4" s="571"/>
      <c r="F4" s="572"/>
      <c r="G4" s="571"/>
      <c r="H4" s="571"/>
      <c r="I4" s="571"/>
      <c r="J4" s="571"/>
      <c r="K4" s="571"/>
      <c r="L4" s="572"/>
      <c r="M4" s="571"/>
      <c r="N4" s="571"/>
      <c r="O4" s="571"/>
      <c r="P4" s="571"/>
      <c r="Q4" s="571"/>
      <c r="R4" s="825"/>
      <c r="S4" s="798"/>
    </row>
    <row r="5" spans="2:20" s="22" customFormat="1" ht="15" x14ac:dyDescent="0.25">
      <c r="B5" s="224"/>
      <c r="C5" s="330"/>
      <c r="D5" s="661" t="s">
        <v>114</v>
      </c>
      <c r="E5" s="500"/>
      <c r="F5" s="642"/>
      <c r="G5" s="661" t="s">
        <v>78</v>
      </c>
      <c r="H5" s="642"/>
      <c r="I5" s="642"/>
      <c r="J5" s="661" t="s">
        <v>116</v>
      </c>
      <c r="K5" s="642"/>
      <c r="L5" s="642"/>
      <c r="M5" s="661" t="s">
        <v>115</v>
      </c>
      <c r="N5" s="642"/>
      <c r="O5" s="642"/>
      <c r="P5" s="661" t="s">
        <v>114</v>
      </c>
      <c r="Q5" s="642"/>
      <c r="R5" s="676"/>
      <c r="S5" s="676" t="s">
        <v>77</v>
      </c>
      <c r="T5" s="1058"/>
    </row>
    <row r="6" spans="2:20" s="22" customFormat="1" ht="15" x14ac:dyDescent="0.25">
      <c r="B6" s="224"/>
      <c r="C6" s="301"/>
      <c r="D6" s="662">
        <v>2018</v>
      </c>
      <c r="E6" s="500"/>
      <c r="F6" s="643"/>
      <c r="G6" s="662">
        <v>2017</v>
      </c>
      <c r="H6" s="642"/>
      <c r="I6" s="643"/>
      <c r="J6" s="662">
        <v>2017</v>
      </c>
      <c r="K6" s="642"/>
      <c r="L6" s="643"/>
      <c r="M6" s="662">
        <v>2017</v>
      </c>
      <c r="N6" s="642"/>
      <c r="O6" s="643"/>
      <c r="P6" s="662">
        <v>2017</v>
      </c>
      <c r="Q6" s="642"/>
      <c r="R6" s="677"/>
      <c r="S6" s="677">
        <v>2017</v>
      </c>
      <c r="T6" s="1058"/>
    </row>
    <row r="7" spans="2:20" s="15" customFormat="1" ht="14.25" x14ac:dyDescent="0.2">
      <c r="B7" s="224"/>
      <c r="C7" s="330"/>
      <c r="D7" s="877"/>
      <c r="E7" s="571"/>
      <c r="F7" s="799"/>
      <c r="G7" s="798"/>
      <c r="H7" s="798"/>
      <c r="I7" s="799"/>
      <c r="J7" s="798"/>
      <c r="K7" s="798"/>
      <c r="L7" s="799"/>
      <c r="M7" s="798"/>
      <c r="N7" s="798"/>
      <c r="O7" s="799"/>
      <c r="P7" s="798"/>
      <c r="Q7" s="571"/>
      <c r="R7" s="825"/>
      <c r="S7" s="798"/>
      <c r="T7" s="1058"/>
    </row>
    <row r="8" spans="2:20" s="21" customFormat="1" ht="15.75" x14ac:dyDescent="0.25">
      <c r="B8" s="331" t="s">
        <v>252</v>
      </c>
      <c r="C8" s="332"/>
      <c r="D8" s="897"/>
      <c r="E8" s="575"/>
      <c r="F8" s="811"/>
      <c r="G8" s="827"/>
      <c r="H8" s="810"/>
      <c r="I8" s="811"/>
      <c r="J8" s="827"/>
      <c r="K8" s="810"/>
      <c r="L8" s="811"/>
      <c r="M8" s="827"/>
      <c r="N8" s="810"/>
      <c r="O8" s="811"/>
      <c r="P8" s="827"/>
      <c r="Q8" s="575"/>
      <c r="R8" s="826"/>
      <c r="S8" s="827"/>
      <c r="T8" s="1058"/>
    </row>
    <row r="9" spans="2:20" ht="14.25" x14ac:dyDescent="0.2">
      <c r="B9" s="226"/>
      <c r="C9" s="334"/>
      <c r="D9" s="898"/>
      <c r="E9" s="579"/>
      <c r="F9" s="805"/>
      <c r="G9" s="828"/>
      <c r="H9" s="802"/>
      <c r="I9" s="805"/>
      <c r="J9" s="828"/>
      <c r="K9" s="802"/>
      <c r="L9" s="805"/>
      <c r="M9" s="828"/>
      <c r="N9" s="802"/>
      <c r="O9" s="805"/>
      <c r="P9" s="828"/>
      <c r="Q9" s="579"/>
      <c r="R9" s="778"/>
      <c r="S9" s="828"/>
      <c r="T9" s="1058"/>
    </row>
    <row r="10" spans="2:20" s="23" customFormat="1" ht="14.25" x14ac:dyDescent="0.2">
      <c r="B10" s="227" t="s">
        <v>23</v>
      </c>
      <c r="C10" s="336" t="s">
        <v>1</v>
      </c>
      <c r="D10" s="880">
        <v>30.4</v>
      </c>
      <c r="E10" s="581"/>
      <c r="F10" s="801" t="s">
        <v>1</v>
      </c>
      <c r="G10" s="880">
        <v>5</v>
      </c>
      <c r="H10" s="800"/>
      <c r="I10" s="801" t="s">
        <v>1</v>
      </c>
      <c r="J10" s="777">
        <v>24.4</v>
      </c>
      <c r="K10" s="800"/>
      <c r="L10" s="801" t="s">
        <v>1</v>
      </c>
      <c r="M10" s="777">
        <v>46.6</v>
      </c>
      <c r="N10" s="800"/>
      <c r="O10" s="801" t="s">
        <v>1</v>
      </c>
      <c r="P10" s="777">
        <v>25.8</v>
      </c>
      <c r="Q10" s="581"/>
      <c r="R10" s="780" t="s">
        <v>1</v>
      </c>
      <c r="S10" s="777">
        <v>101.8</v>
      </c>
      <c r="T10" s="1058"/>
    </row>
    <row r="11" spans="2:20" s="24" customFormat="1" ht="14.25" x14ac:dyDescent="0.2">
      <c r="B11" s="228" t="s">
        <v>33</v>
      </c>
      <c r="C11" s="229"/>
      <c r="D11" s="880">
        <v>-25.7</v>
      </c>
      <c r="E11" s="502"/>
      <c r="F11" s="644"/>
      <c r="G11" s="880">
        <v>-4.2</v>
      </c>
      <c r="H11" s="645"/>
      <c r="I11" s="644"/>
      <c r="J11" s="777">
        <v>-4</v>
      </c>
      <c r="K11" s="645"/>
      <c r="L11" s="644"/>
      <c r="M11" s="777">
        <v>-14.6</v>
      </c>
      <c r="N11" s="645"/>
      <c r="O11" s="644"/>
      <c r="P11" s="777">
        <v>-22.3</v>
      </c>
      <c r="Q11" s="502"/>
      <c r="R11" s="778"/>
      <c r="S11" s="777">
        <v>-45.1</v>
      </c>
      <c r="T11" s="1058"/>
    </row>
    <row r="12" spans="2:20" s="24" customFormat="1" ht="14.25" x14ac:dyDescent="0.2">
      <c r="B12" s="226"/>
      <c r="C12" s="334"/>
      <c r="D12" s="881"/>
      <c r="E12" s="579"/>
      <c r="F12" s="803"/>
      <c r="G12" s="881"/>
      <c r="H12" s="802"/>
      <c r="I12" s="803"/>
      <c r="J12" s="776"/>
      <c r="K12" s="802"/>
      <c r="L12" s="803"/>
      <c r="M12" s="776"/>
      <c r="N12" s="802"/>
      <c r="O12" s="803"/>
      <c r="P12" s="776"/>
      <c r="Q12" s="579"/>
      <c r="R12" s="781"/>
      <c r="S12" s="776"/>
      <c r="T12" s="1058"/>
    </row>
    <row r="13" spans="2:20" s="24" customFormat="1" ht="15" x14ac:dyDescent="0.25">
      <c r="B13" s="230" t="s">
        <v>25</v>
      </c>
      <c r="C13" s="344"/>
      <c r="D13" s="882">
        <v>4.7</v>
      </c>
      <c r="E13" s="582"/>
      <c r="F13" s="804"/>
      <c r="G13" s="882">
        <v>0.8</v>
      </c>
      <c r="H13" s="686"/>
      <c r="I13" s="804"/>
      <c r="J13" s="783">
        <v>20.399999999999999</v>
      </c>
      <c r="K13" s="686"/>
      <c r="L13" s="804"/>
      <c r="M13" s="783">
        <v>32</v>
      </c>
      <c r="N13" s="686"/>
      <c r="O13" s="804"/>
      <c r="P13" s="783">
        <v>3.5</v>
      </c>
      <c r="Q13" s="582"/>
      <c r="R13" s="782"/>
      <c r="S13" s="783">
        <v>56.7</v>
      </c>
      <c r="T13" s="1058"/>
    </row>
    <row r="14" spans="2:20" s="24" customFormat="1" ht="14.25" x14ac:dyDescent="0.2">
      <c r="B14" s="226"/>
      <c r="C14" s="334"/>
      <c r="D14" s="880"/>
      <c r="E14" s="579"/>
      <c r="F14" s="805"/>
      <c r="G14" s="880"/>
      <c r="H14" s="802"/>
      <c r="I14" s="805"/>
      <c r="J14" s="777"/>
      <c r="K14" s="802"/>
      <c r="L14" s="805"/>
      <c r="M14" s="777"/>
      <c r="N14" s="802"/>
      <c r="O14" s="805"/>
      <c r="P14" s="777"/>
      <c r="Q14" s="579"/>
      <c r="R14" s="778"/>
      <c r="S14" s="777"/>
      <c r="T14" s="1058"/>
    </row>
    <row r="15" spans="2:20" s="24" customFormat="1" ht="14.25" x14ac:dyDescent="0.2">
      <c r="B15" s="227" t="s">
        <v>34</v>
      </c>
      <c r="C15" s="337"/>
      <c r="D15" s="880">
        <v>2</v>
      </c>
      <c r="E15" s="581"/>
      <c r="F15" s="806"/>
      <c r="G15" s="880">
        <v>9.5</v>
      </c>
      <c r="H15" s="800"/>
      <c r="I15" s="806"/>
      <c r="J15" s="777">
        <v>9.1</v>
      </c>
      <c r="K15" s="800"/>
      <c r="L15" s="806"/>
      <c r="M15" s="777">
        <v>-22.7</v>
      </c>
      <c r="N15" s="800"/>
      <c r="O15" s="806"/>
      <c r="P15" s="777">
        <v>11.6</v>
      </c>
      <c r="Q15" s="581"/>
      <c r="R15" s="780"/>
      <c r="S15" s="777">
        <v>7.5</v>
      </c>
      <c r="T15" s="1058"/>
    </row>
    <row r="16" spans="2:20" s="26" customFormat="1" ht="14.25" x14ac:dyDescent="0.2">
      <c r="B16" s="289" t="s">
        <v>215</v>
      </c>
      <c r="C16" s="229"/>
      <c r="D16" s="880">
        <v>17.100000000000001</v>
      </c>
      <c r="E16" s="502"/>
      <c r="F16" s="644"/>
      <c r="G16" s="880">
        <v>-3.8</v>
      </c>
      <c r="H16" s="645"/>
      <c r="I16" s="644"/>
      <c r="J16" s="777">
        <v>-6.6</v>
      </c>
      <c r="K16" s="645"/>
      <c r="L16" s="644"/>
      <c r="M16" s="777">
        <v>1.6</v>
      </c>
      <c r="N16" s="645"/>
      <c r="O16" s="644"/>
      <c r="P16" s="777">
        <v>15</v>
      </c>
      <c r="Q16" s="502"/>
      <c r="R16" s="778"/>
      <c r="S16" s="777">
        <v>6.2</v>
      </c>
      <c r="T16" s="1058"/>
    </row>
    <row r="17" spans="2:20" s="24" customFormat="1" ht="14.25" x14ac:dyDescent="0.2">
      <c r="B17" s="226"/>
      <c r="C17" s="334"/>
      <c r="D17" s="880"/>
      <c r="E17" s="579"/>
      <c r="F17" s="805"/>
      <c r="G17" s="880"/>
      <c r="H17" s="802"/>
      <c r="I17" s="805"/>
      <c r="J17" s="777"/>
      <c r="K17" s="802"/>
      <c r="L17" s="805"/>
      <c r="M17" s="777"/>
      <c r="N17" s="802"/>
      <c r="O17" s="805"/>
      <c r="P17" s="777"/>
      <c r="Q17" s="579"/>
      <c r="R17" s="778"/>
      <c r="S17" s="777"/>
      <c r="T17" s="1058"/>
    </row>
    <row r="18" spans="2:20" s="24" customFormat="1" ht="15" x14ac:dyDescent="0.25">
      <c r="B18" s="230" t="s">
        <v>26</v>
      </c>
      <c r="C18" s="338" t="s">
        <v>1</v>
      </c>
      <c r="D18" s="882">
        <v>23.8</v>
      </c>
      <c r="E18" s="582"/>
      <c r="F18" s="809" t="s">
        <v>1</v>
      </c>
      <c r="G18" s="882">
        <v>6.5</v>
      </c>
      <c r="H18" s="686"/>
      <c r="I18" s="809" t="s">
        <v>1</v>
      </c>
      <c r="J18" s="783">
        <v>22.9</v>
      </c>
      <c r="K18" s="686"/>
      <c r="L18" s="809" t="s">
        <v>1</v>
      </c>
      <c r="M18" s="783">
        <v>10.9</v>
      </c>
      <c r="N18" s="686"/>
      <c r="O18" s="809" t="s">
        <v>1</v>
      </c>
      <c r="P18" s="783">
        <v>30.1</v>
      </c>
      <c r="Q18" s="582"/>
      <c r="R18" s="784" t="s">
        <v>1</v>
      </c>
      <c r="S18" s="783">
        <v>70.400000000000006</v>
      </c>
      <c r="T18" s="1058"/>
    </row>
    <row r="19" spans="2:20" s="24" customFormat="1" ht="14.25" x14ac:dyDescent="0.2">
      <c r="B19" s="226"/>
      <c r="C19" s="334"/>
      <c r="D19" s="880"/>
      <c r="E19" s="579"/>
      <c r="F19" s="805"/>
      <c r="G19" s="880"/>
      <c r="H19" s="802"/>
      <c r="I19" s="805"/>
      <c r="J19" s="777"/>
      <c r="K19" s="802"/>
      <c r="L19" s="805"/>
      <c r="M19" s="777"/>
      <c r="N19" s="802"/>
      <c r="O19" s="805"/>
      <c r="P19" s="777"/>
      <c r="Q19" s="579"/>
      <c r="R19" s="778"/>
      <c r="S19" s="777"/>
      <c r="T19" s="1058"/>
    </row>
    <row r="20" spans="2:20" s="25" customFormat="1" ht="15" x14ac:dyDescent="0.25">
      <c r="B20" s="225" t="s">
        <v>75</v>
      </c>
      <c r="C20" s="332"/>
      <c r="D20" s="883"/>
      <c r="E20" s="575"/>
      <c r="F20" s="811"/>
      <c r="G20" s="883"/>
      <c r="H20" s="810"/>
      <c r="I20" s="811"/>
      <c r="J20" s="786"/>
      <c r="K20" s="810"/>
      <c r="L20" s="811"/>
      <c r="M20" s="786"/>
      <c r="N20" s="810"/>
      <c r="O20" s="811"/>
      <c r="P20" s="786"/>
      <c r="Q20" s="575"/>
      <c r="R20" s="785"/>
      <c r="S20" s="786"/>
      <c r="T20" s="1058"/>
    </row>
    <row r="21" spans="2:20" s="24" customFormat="1" ht="14.25" x14ac:dyDescent="0.2">
      <c r="B21" s="226"/>
      <c r="C21" s="334"/>
      <c r="D21" s="880"/>
      <c r="E21" s="579"/>
      <c r="F21" s="805"/>
      <c r="G21" s="880"/>
      <c r="H21" s="802"/>
      <c r="I21" s="805"/>
      <c r="J21" s="777"/>
      <c r="K21" s="802"/>
      <c r="L21" s="805"/>
      <c r="M21" s="777"/>
      <c r="N21" s="802"/>
      <c r="O21" s="805"/>
      <c r="P21" s="777"/>
      <c r="Q21" s="579"/>
      <c r="R21" s="778"/>
      <c r="S21" s="777"/>
      <c r="T21" s="1058"/>
    </row>
    <row r="22" spans="2:20" s="24" customFormat="1" ht="14.25" x14ac:dyDescent="0.2">
      <c r="B22" s="431" t="s">
        <v>376</v>
      </c>
      <c r="C22" s="229"/>
      <c r="D22" s="880">
        <v>-0.8</v>
      </c>
      <c r="E22" s="502"/>
      <c r="F22" s="644"/>
      <c r="G22" s="880">
        <v>-4.7</v>
      </c>
      <c r="H22" s="645"/>
      <c r="I22" s="644"/>
      <c r="J22" s="777">
        <v>4.8</v>
      </c>
      <c r="K22" s="645"/>
      <c r="L22" s="644"/>
      <c r="M22" s="777">
        <v>-2.4</v>
      </c>
      <c r="N22" s="645"/>
      <c r="O22" s="644"/>
      <c r="P22" s="777">
        <v>13.4</v>
      </c>
      <c r="Q22" s="502"/>
      <c r="R22" s="778"/>
      <c r="S22" s="777">
        <v>11.1</v>
      </c>
      <c r="T22" s="1058"/>
    </row>
    <row r="23" spans="2:20" s="24" customFormat="1" ht="14.25" x14ac:dyDescent="0.2">
      <c r="B23" s="228" t="s">
        <v>36</v>
      </c>
      <c r="C23" s="229"/>
      <c r="D23" s="880">
        <v>11.3</v>
      </c>
      <c r="E23" s="502"/>
      <c r="F23" s="644"/>
      <c r="G23" s="880">
        <v>3.2</v>
      </c>
      <c r="H23" s="645"/>
      <c r="I23" s="644"/>
      <c r="J23" s="777">
        <v>8.8000000000000007</v>
      </c>
      <c r="K23" s="645"/>
      <c r="L23" s="644"/>
      <c r="M23" s="777">
        <v>7.2</v>
      </c>
      <c r="N23" s="645"/>
      <c r="O23" s="644"/>
      <c r="P23" s="777">
        <v>11.8</v>
      </c>
      <c r="Q23" s="502"/>
      <c r="R23" s="778"/>
      <c r="S23" s="777">
        <v>31</v>
      </c>
      <c r="T23" s="1058"/>
    </row>
    <row r="24" spans="2:20" s="24" customFormat="1" ht="14.25" x14ac:dyDescent="0.2">
      <c r="B24" s="226"/>
      <c r="C24" s="334"/>
      <c r="D24" s="881"/>
      <c r="E24" s="579"/>
      <c r="F24" s="805"/>
      <c r="G24" s="881"/>
      <c r="H24" s="802"/>
      <c r="I24" s="805"/>
      <c r="J24" s="776"/>
      <c r="K24" s="802"/>
      <c r="L24" s="805"/>
      <c r="M24" s="776"/>
      <c r="N24" s="802"/>
      <c r="O24" s="805"/>
      <c r="P24" s="776"/>
      <c r="Q24" s="579"/>
      <c r="R24" s="787"/>
      <c r="S24" s="776"/>
      <c r="T24" s="1058"/>
    </row>
    <row r="25" spans="2:20" s="23" customFormat="1" ht="15" x14ac:dyDescent="0.25">
      <c r="B25" s="231" t="s">
        <v>76</v>
      </c>
      <c r="C25" s="340"/>
      <c r="D25" s="882">
        <v>10.5</v>
      </c>
      <c r="E25" s="584"/>
      <c r="F25" s="813"/>
      <c r="G25" s="882">
        <v>-1.5</v>
      </c>
      <c r="H25" s="812"/>
      <c r="I25" s="813"/>
      <c r="J25" s="783">
        <v>13.6</v>
      </c>
      <c r="K25" s="812"/>
      <c r="L25" s="813"/>
      <c r="M25" s="783">
        <v>4.8</v>
      </c>
      <c r="N25" s="812"/>
      <c r="O25" s="813"/>
      <c r="P25" s="783">
        <v>25.2</v>
      </c>
      <c r="Q25" s="584"/>
      <c r="R25" s="788"/>
      <c r="S25" s="783">
        <v>42.1</v>
      </c>
      <c r="T25" s="1058"/>
    </row>
    <row r="26" spans="2:20" s="23" customFormat="1" ht="15" x14ac:dyDescent="0.25">
      <c r="B26" s="232"/>
      <c r="C26" s="342"/>
      <c r="D26" s="884"/>
      <c r="E26" s="585"/>
      <c r="F26" s="815"/>
      <c r="G26" s="884"/>
      <c r="H26" s="814"/>
      <c r="I26" s="815"/>
      <c r="J26" s="790"/>
      <c r="K26" s="814"/>
      <c r="L26" s="815"/>
      <c r="M26" s="790"/>
      <c r="N26" s="814"/>
      <c r="O26" s="815"/>
      <c r="P26" s="790"/>
      <c r="Q26" s="585"/>
      <c r="R26" s="789"/>
      <c r="S26" s="790"/>
      <c r="T26" s="1058"/>
    </row>
    <row r="27" spans="2:20" s="24" customFormat="1" ht="14.25" x14ac:dyDescent="0.2">
      <c r="B27" s="226"/>
      <c r="C27" s="334"/>
      <c r="D27" s="881"/>
      <c r="E27" s="579"/>
      <c r="F27" s="805"/>
      <c r="G27" s="881"/>
      <c r="H27" s="802"/>
      <c r="I27" s="805"/>
      <c r="J27" s="776"/>
      <c r="K27" s="802"/>
      <c r="L27" s="805"/>
      <c r="M27" s="776"/>
      <c r="N27" s="802"/>
      <c r="O27" s="805"/>
      <c r="P27" s="776"/>
      <c r="Q27" s="579"/>
      <c r="R27" s="787"/>
      <c r="S27" s="776"/>
      <c r="T27" s="1058"/>
    </row>
    <row r="28" spans="2:20" s="23" customFormat="1" ht="15.75" thickBot="1" x14ac:dyDescent="0.3">
      <c r="B28" s="339" t="s">
        <v>254</v>
      </c>
      <c r="C28" s="343" t="s">
        <v>1</v>
      </c>
      <c r="D28" s="885">
        <v>13.3</v>
      </c>
      <c r="E28" s="584"/>
      <c r="F28" s="816" t="s">
        <v>1</v>
      </c>
      <c r="G28" s="885">
        <v>8</v>
      </c>
      <c r="H28" s="812"/>
      <c r="I28" s="816" t="s">
        <v>1</v>
      </c>
      <c r="J28" s="792">
        <v>9.3000000000000007</v>
      </c>
      <c r="K28" s="812"/>
      <c r="L28" s="816" t="s">
        <v>1</v>
      </c>
      <c r="M28" s="792">
        <v>6.1</v>
      </c>
      <c r="N28" s="812"/>
      <c r="O28" s="816" t="s">
        <v>1</v>
      </c>
      <c r="P28" s="792">
        <v>4.9000000000000004</v>
      </c>
      <c r="Q28" s="584"/>
      <c r="R28" s="791" t="s">
        <v>1</v>
      </c>
      <c r="S28" s="792">
        <v>28.3</v>
      </c>
      <c r="T28" s="1058"/>
    </row>
    <row r="29" spans="2:20" ht="14.25" x14ac:dyDescent="0.2">
      <c r="B29" s="226"/>
      <c r="C29" s="334"/>
      <c r="D29" s="886"/>
      <c r="E29" s="579"/>
      <c r="F29" s="805"/>
      <c r="G29" s="886"/>
      <c r="H29" s="802"/>
      <c r="I29" s="805"/>
      <c r="J29" s="817"/>
      <c r="K29" s="802"/>
      <c r="L29" s="805"/>
      <c r="M29" s="817"/>
      <c r="N29" s="802"/>
      <c r="O29" s="805"/>
      <c r="P29" s="793"/>
      <c r="Q29" s="579"/>
      <c r="R29" s="778"/>
      <c r="S29" s="793"/>
      <c r="T29" s="1058"/>
    </row>
    <row r="30" spans="2:20" ht="14.25" x14ac:dyDescent="0.2">
      <c r="B30" s="226"/>
      <c r="C30" s="334"/>
      <c r="D30" s="899"/>
      <c r="E30" s="579"/>
      <c r="F30" s="805"/>
      <c r="G30" s="899"/>
      <c r="H30" s="802"/>
      <c r="I30" s="805"/>
      <c r="J30" s="793"/>
      <c r="K30" s="802"/>
      <c r="L30" s="805"/>
      <c r="M30" s="793"/>
      <c r="N30" s="802"/>
      <c r="O30" s="805"/>
      <c r="P30" s="793"/>
      <c r="Q30" s="579"/>
      <c r="R30" s="778"/>
      <c r="S30" s="793"/>
      <c r="T30" s="1058"/>
    </row>
    <row r="31" spans="2:20" ht="14.25" x14ac:dyDescent="0.2">
      <c r="B31" s="233" t="s">
        <v>121</v>
      </c>
      <c r="C31" s="302"/>
      <c r="D31" s="887">
        <v>-3.4000000000000002E-2</v>
      </c>
      <c r="E31" s="586"/>
      <c r="F31" s="818"/>
      <c r="G31" s="887">
        <v>-0.72299999999999998</v>
      </c>
      <c r="H31" s="684"/>
      <c r="I31" s="818"/>
      <c r="J31" s="795">
        <v>0.21</v>
      </c>
      <c r="K31" s="684"/>
      <c r="L31" s="818"/>
      <c r="M31" s="795">
        <v>-0.22</v>
      </c>
      <c r="N31" s="684"/>
      <c r="O31" s="818"/>
      <c r="P31" s="795">
        <v>0.44500000000000001</v>
      </c>
      <c r="Q31" s="586"/>
      <c r="R31" s="794"/>
      <c r="S31" s="795">
        <v>0.158</v>
      </c>
      <c r="T31" s="1058"/>
    </row>
    <row r="32" spans="2:20" ht="14.25" x14ac:dyDescent="0.2">
      <c r="B32" s="233" t="s">
        <v>125</v>
      </c>
      <c r="C32" s="302"/>
      <c r="D32" s="887">
        <v>0.47499999999999998</v>
      </c>
      <c r="E32" s="586"/>
      <c r="F32" s="818"/>
      <c r="G32" s="887">
        <v>0.49199999999999999</v>
      </c>
      <c r="H32" s="684"/>
      <c r="I32" s="818"/>
      <c r="J32" s="795">
        <v>0.38400000000000001</v>
      </c>
      <c r="K32" s="684"/>
      <c r="L32" s="818"/>
      <c r="M32" s="795">
        <v>0.66100000000000003</v>
      </c>
      <c r="N32" s="684"/>
      <c r="O32" s="818"/>
      <c r="P32" s="795">
        <v>0.39200000000000002</v>
      </c>
      <c r="Q32" s="586"/>
      <c r="R32" s="794"/>
      <c r="S32" s="795">
        <v>0.44</v>
      </c>
      <c r="T32" s="1058"/>
    </row>
    <row r="33" spans="2:20" ht="15" thickBot="1" x14ac:dyDescent="0.25">
      <c r="B33" s="226"/>
      <c r="C33" s="444"/>
      <c r="D33" s="888">
        <v>0.441</v>
      </c>
      <c r="E33" s="579"/>
      <c r="F33" s="819"/>
      <c r="G33" s="888">
        <v>-0.23100000000000001</v>
      </c>
      <c r="H33" s="802"/>
      <c r="I33" s="819"/>
      <c r="J33" s="797">
        <v>0.59399999999999997</v>
      </c>
      <c r="K33" s="802"/>
      <c r="L33" s="819"/>
      <c r="M33" s="797">
        <v>0.441</v>
      </c>
      <c r="N33" s="802"/>
      <c r="O33" s="819"/>
      <c r="P33" s="797">
        <v>0.83699999999999997</v>
      </c>
      <c r="Q33" s="579"/>
      <c r="R33" s="796"/>
      <c r="S33" s="797">
        <v>0.59799999999999998</v>
      </c>
      <c r="T33" s="1058"/>
    </row>
    <row r="34" spans="2:20" x14ac:dyDescent="0.2">
      <c r="Q34" s="531"/>
      <c r="R34" s="829"/>
      <c r="S34" s="830"/>
    </row>
  </sheetData>
  <mergeCells count="1">
    <mergeCell ref="B1:S1"/>
  </mergeCells>
  <phoneticPr fontId="17" type="noConversion"/>
  <pageMargins left="0.71" right="0.68" top="0.64" bottom="1" header="0.5" footer="0.33"/>
  <pageSetup scale="70" orientation="landscape" horizontalDpi="1200" verticalDpi="1200" r:id="rId1"/>
  <headerFooter alignWithMargins="0">
    <oddHeader>&amp;R&amp;G</oddHeader>
    <oddFooter>&amp;C&amp;11PAGE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zoomScale="90" zoomScaleNormal="90" zoomScaleSheetLayoutView="90" workbookViewId="0">
      <selection activeCell="U1" sqref="U1"/>
    </sheetView>
  </sheetViews>
  <sheetFormatPr defaultRowHeight="12.75" x14ac:dyDescent="0.2"/>
  <cols>
    <col min="1" max="1" width="6.7109375" style="16" customWidth="1"/>
    <col min="2" max="2" width="51.140625" style="16" customWidth="1"/>
    <col min="3" max="3" width="3.140625" style="300" customWidth="1"/>
    <col min="4" max="4" width="10.42578125" style="529" customWidth="1"/>
    <col min="5" max="5" width="4.42578125" style="529" customWidth="1"/>
    <col min="6" max="6" width="3.140625" style="534" customWidth="1"/>
    <col min="7" max="7" width="10.42578125" style="567" customWidth="1"/>
    <col min="8" max="8" width="4.42578125" style="529" customWidth="1"/>
    <col min="9" max="9" width="3.140625" style="529" customWidth="1"/>
    <col min="10" max="10" width="10.42578125" style="529" customWidth="1"/>
    <col min="11" max="11" width="4.42578125" style="529" customWidth="1"/>
    <col min="12" max="12" width="3.140625" style="534" customWidth="1"/>
    <col min="13" max="13" width="10.42578125" style="567" customWidth="1"/>
    <col min="14" max="14" width="4.42578125" style="529" customWidth="1"/>
    <col min="15" max="15" width="3.140625" style="534" customWidth="1"/>
    <col min="16" max="16" width="10.42578125" style="567" customWidth="1"/>
    <col min="17" max="17" width="4.42578125" style="529" customWidth="1"/>
    <col min="18" max="18" width="3.140625" style="832" customWidth="1"/>
    <col min="19" max="19" width="10.42578125" style="831" customWidth="1"/>
    <col min="20" max="16384" width="9.140625" style="16"/>
  </cols>
  <sheetData>
    <row r="1" spans="2:20" s="300" customFormat="1" ht="33.75" customHeight="1" x14ac:dyDescent="0.25">
      <c r="B1" s="1083" t="s">
        <v>349</v>
      </c>
      <c r="C1" s="1083"/>
      <c r="D1" s="1083"/>
      <c r="E1" s="1083"/>
      <c r="F1" s="1083"/>
      <c r="G1" s="1083"/>
      <c r="H1" s="1083"/>
      <c r="I1" s="1083"/>
      <c r="J1" s="1083"/>
      <c r="K1" s="1083"/>
      <c r="L1" s="1083"/>
      <c r="M1" s="1083"/>
      <c r="N1" s="1083"/>
      <c r="O1" s="1083"/>
      <c r="P1" s="1083"/>
      <c r="Q1" s="1083"/>
      <c r="R1" s="1083"/>
      <c r="S1" s="1083"/>
    </row>
    <row r="2" spans="2:20" s="15" customFormat="1" ht="12.75" customHeight="1" x14ac:dyDescent="0.2">
      <c r="B2" s="36"/>
      <c r="C2" s="36"/>
      <c r="D2" s="550"/>
      <c r="E2" s="550"/>
      <c r="F2" s="588"/>
      <c r="G2" s="550"/>
      <c r="H2" s="550"/>
      <c r="I2" s="550"/>
      <c r="J2" s="550"/>
      <c r="K2" s="550"/>
      <c r="L2" s="588"/>
      <c r="M2" s="550"/>
      <c r="N2" s="550"/>
      <c r="O2" s="588"/>
      <c r="P2" s="550"/>
      <c r="Q2" s="550"/>
      <c r="R2" s="833"/>
      <c r="S2" s="822"/>
    </row>
    <row r="3" spans="2:20" s="15" customFormat="1" ht="12.75" customHeight="1" x14ac:dyDescent="0.2">
      <c r="D3" s="522"/>
      <c r="E3" s="522"/>
      <c r="F3" s="525"/>
      <c r="G3" s="522"/>
      <c r="H3" s="522"/>
      <c r="I3" s="522"/>
      <c r="J3" s="522"/>
      <c r="K3" s="522"/>
      <c r="L3" s="525"/>
      <c r="M3" s="522"/>
      <c r="N3" s="522"/>
      <c r="O3" s="525"/>
      <c r="P3" s="522"/>
      <c r="Q3" s="522"/>
      <c r="R3" s="834"/>
      <c r="S3" s="728"/>
    </row>
    <row r="4" spans="2:20" s="15" customFormat="1" ht="12.75" customHeight="1" x14ac:dyDescent="0.2">
      <c r="D4" s="522"/>
      <c r="E4" s="522"/>
      <c r="F4" s="525"/>
      <c r="G4" s="522"/>
      <c r="H4" s="522"/>
      <c r="I4" s="522"/>
      <c r="J4" s="522"/>
      <c r="K4" s="522"/>
      <c r="L4" s="525"/>
      <c r="M4" s="522"/>
      <c r="N4" s="522"/>
      <c r="O4" s="525"/>
      <c r="P4" s="522"/>
      <c r="Q4" s="522"/>
      <c r="R4" s="834"/>
      <c r="S4" s="728"/>
    </row>
    <row r="5" spans="2:20" s="22" customFormat="1" ht="15" x14ac:dyDescent="0.25">
      <c r="B5" s="224"/>
      <c r="C5" s="330"/>
      <c r="D5" s="661" t="s">
        <v>114</v>
      </c>
      <c r="E5" s="500"/>
      <c r="F5" s="642"/>
      <c r="G5" s="661" t="s">
        <v>78</v>
      </c>
      <c r="H5" s="642"/>
      <c r="I5" s="642"/>
      <c r="J5" s="661" t="s">
        <v>116</v>
      </c>
      <c r="K5" s="642"/>
      <c r="L5" s="642"/>
      <c r="M5" s="661" t="s">
        <v>115</v>
      </c>
      <c r="N5" s="642"/>
      <c r="O5" s="642"/>
      <c r="P5" s="661" t="s">
        <v>114</v>
      </c>
      <c r="Q5" s="642"/>
      <c r="R5" s="676"/>
      <c r="S5" s="676" t="s">
        <v>77</v>
      </c>
      <c r="T5" s="1058"/>
    </row>
    <row r="6" spans="2:20" s="22" customFormat="1" ht="15" x14ac:dyDescent="0.25">
      <c r="B6" s="224"/>
      <c r="C6" s="301"/>
      <c r="D6" s="662">
        <v>2018</v>
      </c>
      <c r="E6" s="500"/>
      <c r="F6" s="643"/>
      <c r="G6" s="662">
        <v>2017</v>
      </c>
      <c r="H6" s="642"/>
      <c r="I6" s="643"/>
      <c r="J6" s="662">
        <v>2017</v>
      </c>
      <c r="K6" s="642"/>
      <c r="L6" s="643"/>
      <c r="M6" s="662">
        <v>2017</v>
      </c>
      <c r="N6" s="642"/>
      <c r="O6" s="643"/>
      <c r="P6" s="662">
        <v>2017</v>
      </c>
      <c r="Q6" s="642"/>
      <c r="R6" s="677"/>
      <c r="S6" s="677">
        <v>2017</v>
      </c>
      <c r="T6" s="1058"/>
    </row>
    <row r="7" spans="2:20" s="22" customFormat="1" ht="14.25" x14ac:dyDescent="0.2">
      <c r="B7" s="224"/>
      <c r="C7" s="330"/>
      <c r="D7" s="877"/>
      <c r="E7" s="571"/>
      <c r="F7" s="799"/>
      <c r="G7" s="798"/>
      <c r="H7" s="798"/>
      <c r="I7" s="799"/>
      <c r="J7" s="798"/>
      <c r="K7" s="798"/>
      <c r="L7" s="799"/>
      <c r="M7" s="798"/>
      <c r="N7" s="798"/>
      <c r="O7" s="799"/>
      <c r="P7" s="798"/>
      <c r="Q7" s="571"/>
      <c r="R7" s="825"/>
      <c r="S7" s="798"/>
      <c r="T7" s="1058"/>
    </row>
    <row r="8" spans="2:20" s="21" customFormat="1" ht="15.75" x14ac:dyDescent="0.25">
      <c r="B8" s="331" t="s">
        <v>185</v>
      </c>
      <c r="C8" s="332"/>
      <c r="D8" s="897"/>
      <c r="E8" s="575"/>
      <c r="F8" s="811"/>
      <c r="G8" s="827"/>
      <c r="H8" s="810"/>
      <c r="I8" s="811"/>
      <c r="J8" s="827"/>
      <c r="K8" s="810"/>
      <c r="L8" s="811"/>
      <c r="M8" s="827"/>
      <c r="N8" s="810"/>
      <c r="O8" s="811"/>
      <c r="P8" s="827"/>
      <c r="Q8" s="575"/>
      <c r="R8" s="826"/>
      <c r="S8" s="827"/>
      <c r="T8" s="1058"/>
    </row>
    <row r="9" spans="2:20" ht="14.25" x14ac:dyDescent="0.2">
      <c r="B9" s="226"/>
      <c r="C9" s="334"/>
      <c r="D9" s="898"/>
      <c r="E9" s="579"/>
      <c r="F9" s="805"/>
      <c r="G9" s="828"/>
      <c r="H9" s="802"/>
      <c r="I9" s="805"/>
      <c r="J9" s="828"/>
      <c r="K9" s="802"/>
      <c r="L9" s="805"/>
      <c r="M9" s="828"/>
      <c r="N9" s="802"/>
      <c r="O9" s="805"/>
      <c r="P9" s="828"/>
      <c r="Q9" s="579"/>
      <c r="R9" s="778"/>
      <c r="S9" s="828"/>
      <c r="T9" s="1058"/>
    </row>
    <row r="10" spans="2:20" s="23" customFormat="1" ht="14.25" x14ac:dyDescent="0.2">
      <c r="B10" s="227" t="s">
        <v>23</v>
      </c>
      <c r="C10" s="336" t="s">
        <v>1</v>
      </c>
      <c r="D10" s="880">
        <v>14.9</v>
      </c>
      <c r="E10" s="581"/>
      <c r="F10" s="801" t="s">
        <v>1</v>
      </c>
      <c r="G10" s="880">
        <v>9.1999999999999993</v>
      </c>
      <c r="H10" s="800"/>
      <c r="I10" s="801" t="s">
        <v>1</v>
      </c>
      <c r="J10" s="777">
        <v>15.3</v>
      </c>
      <c r="K10" s="800"/>
      <c r="L10" s="801" t="s">
        <v>1</v>
      </c>
      <c r="M10" s="777">
        <v>22.8</v>
      </c>
      <c r="N10" s="800"/>
      <c r="O10" s="801" t="s">
        <v>1</v>
      </c>
      <c r="P10" s="777">
        <v>20.3</v>
      </c>
      <c r="Q10" s="581"/>
      <c r="R10" s="780" t="s">
        <v>1</v>
      </c>
      <c r="S10" s="777">
        <v>67.599999999999994</v>
      </c>
      <c r="T10" s="1058"/>
    </row>
    <row r="11" spans="2:20" s="23" customFormat="1" ht="14.25" x14ac:dyDescent="0.2">
      <c r="B11" s="228" t="s">
        <v>33</v>
      </c>
      <c r="C11" s="229"/>
      <c r="D11" s="880">
        <v>-9.5</v>
      </c>
      <c r="E11" s="502"/>
      <c r="F11" s="644"/>
      <c r="G11" s="880">
        <v>-0.8</v>
      </c>
      <c r="H11" s="645"/>
      <c r="I11" s="644"/>
      <c r="J11" s="777">
        <v>-1.7</v>
      </c>
      <c r="K11" s="645"/>
      <c r="L11" s="644"/>
      <c r="M11" s="777">
        <v>1.6</v>
      </c>
      <c r="N11" s="645"/>
      <c r="O11" s="644"/>
      <c r="P11" s="777">
        <v>-10.4</v>
      </c>
      <c r="Q11" s="502"/>
      <c r="R11" s="778"/>
      <c r="S11" s="777">
        <v>-11.3</v>
      </c>
      <c r="T11" s="1058"/>
    </row>
    <row r="12" spans="2:20" s="24" customFormat="1" ht="14.25" x14ac:dyDescent="0.2">
      <c r="B12" s="226"/>
      <c r="C12" s="334"/>
      <c r="D12" s="881"/>
      <c r="E12" s="579"/>
      <c r="F12" s="803"/>
      <c r="G12" s="881"/>
      <c r="H12" s="802"/>
      <c r="I12" s="803"/>
      <c r="J12" s="776"/>
      <c r="K12" s="802"/>
      <c r="L12" s="803"/>
      <c r="M12" s="776"/>
      <c r="N12" s="802"/>
      <c r="O12" s="803"/>
      <c r="P12" s="776"/>
      <c r="Q12" s="579"/>
      <c r="R12" s="781"/>
      <c r="S12" s="776"/>
      <c r="T12" s="1058"/>
    </row>
    <row r="13" spans="2:20" s="24" customFormat="1" ht="15" x14ac:dyDescent="0.25">
      <c r="B13" s="230" t="s">
        <v>25</v>
      </c>
      <c r="C13" s="344"/>
      <c r="D13" s="882">
        <v>5.4</v>
      </c>
      <c r="E13" s="582"/>
      <c r="F13" s="804"/>
      <c r="G13" s="882">
        <v>8.4</v>
      </c>
      <c r="H13" s="686"/>
      <c r="I13" s="804"/>
      <c r="J13" s="783">
        <v>13.6</v>
      </c>
      <c r="K13" s="686"/>
      <c r="L13" s="804"/>
      <c r="M13" s="783">
        <v>24.4</v>
      </c>
      <c r="N13" s="686"/>
      <c r="O13" s="804"/>
      <c r="P13" s="783">
        <v>9.9</v>
      </c>
      <c r="Q13" s="582"/>
      <c r="R13" s="782"/>
      <c r="S13" s="783">
        <v>56.3</v>
      </c>
      <c r="T13" s="1058"/>
    </row>
    <row r="14" spans="2:20" s="24" customFormat="1" ht="14.25" x14ac:dyDescent="0.2">
      <c r="B14" s="226"/>
      <c r="C14" s="334"/>
      <c r="D14" s="880"/>
      <c r="E14" s="579"/>
      <c r="F14" s="805"/>
      <c r="G14" s="880"/>
      <c r="H14" s="802"/>
      <c r="I14" s="805"/>
      <c r="J14" s="777"/>
      <c r="K14" s="802"/>
      <c r="L14" s="805"/>
      <c r="M14" s="777"/>
      <c r="N14" s="802"/>
      <c r="O14" s="805"/>
      <c r="P14" s="777"/>
      <c r="Q14" s="579"/>
      <c r="R14" s="778"/>
      <c r="S14" s="777"/>
      <c r="T14" s="1058"/>
    </row>
    <row r="15" spans="2:20" s="24" customFormat="1" ht="14.25" x14ac:dyDescent="0.2">
      <c r="B15" s="227" t="s">
        <v>34</v>
      </c>
      <c r="C15" s="337"/>
      <c r="D15" s="880">
        <v>-0.9</v>
      </c>
      <c r="E15" s="581"/>
      <c r="F15" s="806"/>
      <c r="G15" s="880">
        <v>4.7</v>
      </c>
      <c r="H15" s="800"/>
      <c r="I15" s="806"/>
      <c r="J15" s="777">
        <v>0.3</v>
      </c>
      <c r="K15" s="800"/>
      <c r="L15" s="806"/>
      <c r="M15" s="777">
        <v>-4.7</v>
      </c>
      <c r="N15" s="800"/>
      <c r="O15" s="806"/>
      <c r="P15" s="777">
        <v>-5.9</v>
      </c>
      <c r="Q15" s="581"/>
      <c r="R15" s="780"/>
      <c r="S15" s="777">
        <v>-5.6</v>
      </c>
      <c r="T15" s="1058"/>
    </row>
    <row r="16" spans="2:20" s="24" customFormat="1" ht="14.25" x14ac:dyDescent="0.2">
      <c r="B16" s="289" t="s">
        <v>215</v>
      </c>
      <c r="C16" s="229"/>
      <c r="D16" s="880">
        <v>7.2</v>
      </c>
      <c r="E16" s="502"/>
      <c r="F16" s="644"/>
      <c r="G16" s="880">
        <v>-2.1</v>
      </c>
      <c r="H16" s="645"/>
      <c r="I16" s="644"/>
      <c r="J16" s="777">
        <v>-1.7</v>
      </c>
      <c r="K16" s="645"/>
      <c r="L16" s="644"/>
      <c r="M16" s="777">
        <v>-4</v>
      </c>
      <c r="N16" s="645"/>
      <c r="O16" s="644"/>
      <c r="P16" s="777">
        <v>7.8</v>
      </c>
      <c r="Q16" s="502"/>
      <c r="R16" s="778"/>
      <c r="S16" s="777">
        <v>0</v>
      </c>
      <c r="T16" s="1058"/>
    </row>
    <row r="17" spans="2:20" s="24" customFormat="1" ht="14.25" x14ac:dyDescent="0.2">
      <c r="B17" s="226"/>
      <c r="C17" s="334"/>
      <c r="D17" s="880"/>
      <c r="E17" s="579"/>
      <c r="F17" s="805"/>
      <c r="G17" s="880"/>
      <c r="H17" s="802"/>
      <c r="I17" s="805"/>
      <c r="J17" s="777"/>
      <c r="K17" s="802"/>
      <c r="L17" s="805"/>
      <c r="M17" s="777"/>
      <c r="N17" s="802"/>
      <c r="O17" s="805"/>
      <c r="P17" s="777"/>
      <c r="Q17" s="579"/>
      <c r="R17" s="778"/>
      <c r="S17" s="777"/>
      <c r="T17" s="1058"/>
    </row>
    <row r="18" spans="2:20" s="24" customFormat="1" ht="15" x14ac:dyDescent="0.25">
      <c r="B18" s="230" t="s">
        <v>26</v>
      </c>
      <c r="C18" s="338" t="s">
        <v>1</v>
      </c>
      <c r="D18" s="882">
        <v>11.7</v>
      </c>
      <c r="E18" s="582"/>
      <c r="F18" s="809" t="s">
        <v>1</v>
      </c>
      <c r="G18" s="882">
        <v>11</v>
      </c>
      <c r="H18" s="686"/>
      <c r="I18" s="809" t="s">
        <v>1</v>
      </c>
      <c r="J18" s="783">
        <v>12.2</v>
      </c>
      <c r="K18" s="686"/>
      <c r="L18" s="809" t="s">
        <v>1</v>
      </c>
      <c r="M18" s="783">
        <v>15.7</v>
      </c>
      <c r="N18" s="686"/>
      <c r="O18" s="809" t="s">
        <v>1</v>
      </c>
      <c r="P18" s="783">
        <v>11.8</v>
      </c>
      <c r="Q18" s="582"/>
      <c r="R18" s="784" t="s">
        <v>1</v>
      </c>
      <c r="S18" s="783">
        <v>50.7</v>
      </c>
      <c r="T18" s="1058"/>
    </row>
    <row r="19" spans="2:20" s="24" customFormat="1" ht="14.25" x14ac:dyDescent="0.2">
      <c r="B19" s="226"/>
      <c r="C19" s="334"/>
      <c r="D19" s="880"/>
      <c r="E19" s="579"/>
      <c r="F19" s="805"/>
      <c r="G19" s="880"/>
      <c r="H19" s="802"/>
      <c r="I19" s="805"/>
      <c r="J19" s="777"/>
      <c r="K19" s="802"/>
      <c r="L19" s="805"/>
      <c r="M19" s="777"/>
      <c r="N19" s="802"/>
      <c r="O19" s="805"/>
      <c r="P19" s="777"/>
      <c r="Q19" s="579"/>
      <c r="R19" s="778"/>
      <c r="S19" s="777"/>
      <c r="T19" s="1058"/>
    </row>
    <row r="20" spans="2:20" s="25" customFormat="1" ht="15" x14ac:dyDescent="0.25">
      <c r="B20" s="225" t="s">
        <v>75</v>
      </c>
      <c r="C20" s="332"/>
      <c r="D20" s="883"/>
      <c r="E20" s="575"/>
      <c r="F20" s="811"/>
      <c r="G20" s="883"/>
      <c r="H20" s="810"/>
      <c r="I20" s="811"/>
      <c r="J20" s="786"/>
      <c r="K20" s="810"/>
      <c r="L20" s="811"/>
      <c r="M20" s="786"/>
      <c r="N20" s="810"/>
      <c r="O20" s="811"/>
      <c r="P20" s="786"/>
      <c r="Q20" s="575"/>
      <c r="R20" s="785"/>
      <c r="S20" s="786"/>
      <c r="T20" s="1058"/>
    </row>
    <row r="21" spans="2:20" s="24" customFormat="1" ht="14.25" x14ac:dyDescent="0.2">
      <c r="B21" s="226"/>
      <c r="C21" s="334"/>
      <c r="D21" s="880"/>
      <c r="E21" s="579"/>
      <c r="F21" s="805"/>
      <c r="G21" s="880"/>
      <c r="H21" s="802"/>
      <c r="I21" s="805"/>
      <c r="J21" s="777"/>
      <c r="K21" s="802"/>
      <c r="L21" s="805"/>
      <c r="M21" s="777"/>
      <c r="N21" s="802"/>
      <c r="O21" s="805"/>
      <c r="P21" s="777"/>
      <c r="Q21" s="579"/>
      <c r="R21" s="778"/>
      <c r="S21" s="777"/>
      <c r="T21" s="1058"/>
    </row>
    <row r="22" spans="2:20" s="24" customFormat="1" ht="14.25" x14ac:dyDescent="0.2">
      <c r="B22" s="431" t="s">
        <v>253</v>
      </c>
      <c r="C22" s="229"/>
      <c r="D22" s="880">
        <v>4.3</v>
      </c>
      <c r="E22" s="502"/>
      <c r="F22" s="644"/>
      <c r="G22" s="880">
        <v>5.2</v>
      </c>
      <c r="H22" s="645"/>
      <c r="I22" s="644"/>
      <c r="J22" s="777">
        <v>7.2</v>
      </c>
      <c r="K22" s="645"/>
      <c r="L22" s="644"/>
      <c r="M22" s="777">
        <v>-5.5</v>
      </c>
      <c r="N22" s="645"/>
      <c r="O22" s="644"/>
      <c r="P22" s="777">
        <v>9.8000000000000007</v>
      </c>
      <c r="Q22" s="502"/>
      <c r="R22" s="778"/>
      <c r="S22" s="777">
        <v>16.7</v>
      </c>
      <c r="T22" s="1058"/>
    </row>
    <row r="23" spans="2:20" s="24" customFormat="1" ht="14.25" x14ac:dyDescent="0.2">
      <c r="B23" s="228" t="s">
        <v>36</v>
      </c>
      <c r="C23" s="229"/>
      <c r="D23" s="880">
        <v>4.4000000000000004</v>
      </c>
      <c r="E23" s="502"/>
      <c r="F23" s="644"/>
      <c r="G23" s="880">
        <v>3.5</v>
      </c>
      <c r="H23" s="645"/>
      <c r="I23" s="644"/>
      <c r="J23" s="777">
        <v>4.9000000000000004</v>
      </c>
      <c r="K23" s="645"/>
      <c r="L23" s="644"/>
      <c r="M23" s="777">
        <v>7.7</v>
      </c>
      <c r="N23" s="645"/>
      <c r="O23" s="644"/>
      <c r="P23" s="777">
        <v>2.2999999999999998</v>
      </c>
      <c r="Q23" s="502"/>
      <c r="R23" s="778"/>
      <c r="S23" s="777">
        <v>18.399999999999999</v>
      </c>
      <c r="T23" s="1058"/>
    </row>
    <row r="24" spans="2:20" s="24" customFormat="1" ht="14.25" x14ac:dyDescent="0.2">
      <c r="B24" s="226"/>
      <c r="C24" s="334"/>
      <c r="D24" s="881"/>
      <c r="E24" s="579"/>
      <c r="F24" s="805"/>
      <c r="G24" s="881"/>
      <c r="H24" s="802"/>
      <c r="I24" s="805"/>
      <c r="J24" s="776"/>
      <c r="K24" s="802"/>
      <c r="L24" s="805"/>
      <c r="M24" s="776"/>
      <c r="N24" s="802"/>
      <c r="O24" s="805"/>
      <c r="P24" s="776"/>
      <c r="Q24" s="579"/>
      <c r="R24" s="787"/>
      <c r="S24" s="776"/>
      <c r="T24" s="1058"/>
    </row>
    <row r="25" spans="2:20" s="23" customFormat="1" ht="15" x14ac:dyDescent="0.25">
      <c r="B25" s="231" t="s">
        <v>76</v>
      </c>
      <c r="C25" s="340"/>
      <c r="D25" s="882">
        <v>8.6999999999999993</v>
      </c>
      <c r="E25" s="584"/>
      <c r="F25" s="813"/>
      <c r="G25" s="882">
        <v>8.6999999999999993</v>
      </c>
      <c r="H25" s="812"/>
      <c r="I25" s="813"/>
      <c r="J25" s="783">
        <v>12.1</v>
      </c>
      <c r="K25" s="812"/>
      <c r="L25" s="813"/>
      <c r="M25" s="783">
        <v>2.2000000000000002</v>
      </c>
      <c r="N25" s="812"/>
      <c r="O25" s="813"/>
      <c r="P25" s="783">
        <v>12.1</v>
      </c>
      <c r="Q25" s="584"/>
      <c r="R25" s="788"/>
      <c r="S25" s="783">
        <v>35.1</v>
      </c>
      <c r="T25" s="1058"/>
    </row>
    <row r="26" spans="2:20" s="23" customFormat="1" ht="15" x14ac:dyDescent="0.25">
      <c r="B26" s="232"/>
      <c r="C26" s="342"/>
      <c r="D26" s="884"/>
      <c r="E26" s="585"/>
      <c r="F26" s="815"/>
      <c r="G26" s="884"/>
      <c r="H26" s="814"/>
      <c r="I26" s="815"/>
      <c r="J26" s="790"/>
      <c r="K26" s="814"/>
      <c r="L26" s="815"/>
      <c r="M26" s="790"/>
      <c r="N26" s="814"/>
      <c r="O26" s="815"/>
      <c r="P26" s="790"/>
      <c r="Q26" s="585"/>
      <c r="R26" s="789"/>
      <c r="S26" s="790"/>
      <c r="T26" s="1058"/>
    </row>
    <row r="27" spans="2:20" s="24" customFormat="1" ht="14.25" x14ac:dyDescent="0.2">
      <c r="B27" s="226"/>
      <c r="C27" s="334"/>
      <c r="D27" s="881"/>
      <c r="E27" s="579"/>
      <c r="F27" s="805"/>
      <c r="G27" s="881"/>
      <c r="H27" s="802"/>
      <c r="I27" s="805"/>
      <c r="J27" s="776"/>
      <c r="K27" s="802"/>
      <c r="L27" s="805"/>
      <c r="M27" s="776"/>
      <c r="N27" s="802"/>
      <c r="O27" s="805"/>
      <c r="P27" s="776"/>
      <c r="Q27" s="579"/>
      <c r="R27" s="787"/>
      <c r="S27" s="776"/>
      <c r="T27" s="1058"/>
    </row>
    <row r="28" spans="2:20" s="23" customFormat="1" ht="15.75" thickBot="1" x14ac:dyDescent="0.3">
      <c r="B28" s="339" t="s">
        <v>364</v>
      </c>
      <c r="C28" s="343" t="s">
        <v>1</v>
      </c>
      <c r="D28" s="885">
        <v>3</v>
      </c>
      <c r="E28" s="584"/>
      <c r="F28" s="816" t="s">
        <v>1</v>
      </c>
      <c r="G28" s="885">
        <v>2.2999999999999998</v>
      </c>
      <c r="H28" s="812"/>
      <c r="I28" s="816" t="s">
        <v>1</v>
      </c>
      <c r="J28" s="792">
        <v>0.1</v>
      </c>
      <c r="K28" s="812"/>
      <c r="L28" s="816" t="s">
        <v>1</v>
      </c>
      <c r="M28" s="792">
        <v>13.5</v>
      </c>
      <c r="N28" s="812"/>
      <c r="O28" s="816" t="s">
        <v>1</v>
      </c>
      <c r="P28" s="792">
        <v>-0.3</v>
      </c>
      <c r="Q28" s="584"/>
      <c r="R28" s="791" t="s">
        <v>1</v>
      </c>
      <c r="S28" s="792">
        <v>15.6</v>
      </c>
      <c r="T28" s="1058"/>
    </row>
    <row r="29" spans="2:20" ht="14.25" x14ac:dyDescent="0.2">
      <c r="B29" s="226"/>
      <c r="C29" s="334"/>
      <c r="D29" s="886"/>
      <c r="E29" s="579"/>
      <c r="F29" s="805"/>
      <c r="G29" s="886"/>
      <c r="H29" s="802"/>
      <c r="I29" s="805"/>
      <c r="J29" s="817"/>
      <c r="K29" s="802"/>
      <c r="L29" s="805"/>
      <c r="M29" s="817"/>
      <c r="N29" s="802"/>
      <c r="O29" s="805"/>
      <c r="P29" s="793"/>
      <c r="Q29" s="579"/>
      <c r="R29" s="778"/>
      <c r="S29" s="793"/>
      <c r="T29" s="1058"/>
    </row>
    <row r="30" spans="2:20" ht="14.25" x14ac:dyDescent="0.2">
      <c r="B30" s="226"/>
      <c r="C30" s="334"/>
      <c r="D30" s="899"/>
      <c r="E30" s="579"/>
      <c r="F30" s="805"/>
      <c r="G30" s="899"/>
      <c r="H30" s="802"/>
      <c r="I30" s="805"/>
      <c r="J30" s="793"/>
      <c r="K30" s="802"/>
      <c r="L30" s="805"/>
      <c r="M30" s="793"/>
      <c r="N30" s="802"/>
      <c r="O30" s="805"/>
      <c r="P30" s="793"/>
      <c r="Q30" s="579"/>
      <c r="R30" s="778"/>
      <c r="S30" s="793"/>
      <c r="T30" s="1058"/>
    </row>
    <row r="31" spans="2:20" ht="14.25" x14ac:dyDescent="0.2">
      <c r="B31" s="233" t="s">
        <v>121</v>
      </c>
      <c r="C31" s="302"/>
      <c r="D31" s="887">
        <v>0.36799999999999999</v>
      </c>
      <c r="E31" s="586"/>
      <c r="F31" s="818"/>
      <c r="G31" s="887">
        <v>0.47299999999999998</v>
      </c>
      <c r="H31" s="684"/>
      <c r="I31" s="818"/>
      <c r="J31" s="795">
        <v>0.59</v>
      </c>
      <c r="K31" s="684"/>
      <c r="L31" s="818"/>
      <c r="M31" s="795">
        <v>-0.35</v>
      </c>
      <c r="N31" s="684"/>
      <c r="O31" s="818"/>
      <c r="P31" s="795">
        <v>0.83099999999999996</v>
      </c>
      <c r="Q31" s="586"/>
      <c r="R31" s="794"/>
      <c r="S31" s="795">
        <v>0.32900000000000001</v>
      </c>
      <c r="T31" s="1058"/>
    </row>
    <row r="32" spans="2:20" ht="14.25" x14ac:dyDescent="0.2">
      <c r="B32" s="233" t="s">
        <v>125</v>
      </c>
      <c r="C32" s="302"/>
      <c r="D32" s="887">
        <v>0.376</v>
      </c>
      <c r="E32" s="586"/>
      <c r="F32" s="818"/>
      <c r="G32" s="887">
        <v>0.318</v>
      </c>
      <c r="H32" s="684"/>
      <c r="I32" s="818"/>
      <c r="J32" s="795">
        <v>0.40200000000000002</v>
      </c>
      <c r="K32" s="684"/>
      <c r="L32" s="818"/>
      <c r="M32" s="795">
        <v>0.49</v>
      </c>
      <c r="N32" s="684"/>
      <c r="O32" s="818"/>
      <c r="P32" s="795">
        <v>0.19500000000000001</v>
      </c>
      <c r="Q32" s="586"/>
      <c r="R32" s="794"/>
      <c r="S32" s="795">
        <v>0.36299999999999999</v>
      </c>
      <c r="T32" s="1058"/>
    </row>
    <row r="33" spans="2:20" ht="15" thickBot="1" x14ac:dyDescent="0.25">
      <c r="B33" s="226"/>
      <c r="C33" s="444"/>
      <c r="D33" s="888">
        <v>0.74399999999999999</v>
      </c>
      <c r="E33" s="579"/>
      <c r="F33" s="819"/>
      <c r="G33" s="888">
        <v>0.79100000000000004</v>
      </c>
      <c r="H33" s="802"/>
      <c r="I33" s="819"/>
      <c r="J33" s="797">
        <v>0.99199999999999999</v>
      </c>
      <c r="K33" s="802"/>
      <c r="L33" s="819"/>
      <c r="M33" s="797">
        <v>0.14000000000000001</v>
      </c>
      <c r="N33" s="802"/>
      <c r="O33" s="819"/>
      <c r="P33" s="797">
        <v>1.026</v>
      </c>
      <c r="Q33" s="579"/>
      <c r="R33" s="796"/>
      <c r="S33" s="797">
        <v>0.69199999999999995</v>
      </c>
      <c r="T33" s="1058"/>
    </row>
    <row r="34" spans="2:20" x14ac:dyDescent="0.2">
      <c r="Q34" s="567"/>
      <c r="R34" s="831"/>
    </row>
  </sheetData>
  <mergeCells count="1">
    <mergeCell ref="B1:S1"/>
  </mergeCells>
  <phoneticPr fontId="17" type="noConversion"/>
  <pageMargins left="0.69" right="0.66" top="0.64" bottom="1" header="0.5" footer="0.33"/>
  <pageSetup scale="70" orientation="landscape" horizontalDpi="1200" verticalDpi="1200" r:id="rId1"/>
  <headerFooter alignWithMargins="0">
    <oddHeader>&amp;R&amp;G</oddHeader>
    <oddFooter>&amp;C&amp;11PAGE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zoomScale="90" zoomScaleNormal="90" zoomScaleSheetLayoutView="90" workbookViewId="0">
      <selection activeCell="U1" sqref="U1"/>
    </sheetView>
  </sheetViews>
  <sheetFormatPr defaultRowHeight="12.75" x14ac:dyDescent="0.2"/>
  <cols>
    <col min="1" max="1" width="6.7109375" style="16" customWidth="1"/>
    <col min="2" max="2" width="51.140625" style="16" customWidth="1"/>
    <col min="3" max="3" width="3.140625" style="300" customWidth="1"/>
    <col min="4" max="4" width="10.42578125" style="529" customWidth="1"/>
    <col min="5" max="5" width="4.42578125" style="529" customWidth="1"/>
    <col min="6" max="6" width="3.140625" style="742" customWidth="1"/>
    <col min="7" max="7" width="10.42578125" style="831" customWidth="1"/>
    <col min="8" max="8" width="4.42578125" style="729" customWidth="1"/>
    <col min="9" max="9" width="3.140625" style="729" customWidth="1"/>
    <col min="10" max="10" width="10.42578125" style="729" customWidth="1"/>
    <col min="11" max="11" width="4.42578125" style="729" customWidth="1"/>
    <col min="12" max="12" width="3.140625" style="742" customWidth="1"/>
    <col min="13" max="13" width="10.42578125" style="831" customWidth="1"/>
    <col min="14" max="14" width="4.42578125" style="729" customWidth="1"/>
    <col min="15" max="15" width="3.140625" style="742" customWidth="1"/>
    <col min="16" max="16" width="10.42578125" style="831" customWidth="1"/>
    <col min="17" max="17" width="4.42578125" style="529" customWidth="1"/>
    <col min="18" max="18" width="3.140625" style="832" customWidth="1"/>
    <col min="19" max="19" width="10.42578125" style="831" customWidth="1"/>
    <col min="20" max="16384" width="9.140625" style="16"/>
  </cols>
  <sheetData>
    <row r="1" spans="2:20" s="300" customFormat="1" ht="33" customHeight="1" x14ac:dyDescent="0.25">
      <c r="B1" s="1083" t="s">
        <v>350</v>
      </c>
      <c r="C1" s="1083"/>
      <c r="D1" s="1083"/>
      <c r="E1" s="1083"/>
      <c r="F1" s="1083"/>
      <c r="G1" s="1083"/>
      <c r="H1" s="1083"/>
      <c r="I1" s="1083"/>
      <c r="J1" s="1083"/>
      <c r="K1" s="1083"/>
      <c r="L1" s="1083"/>
      <c r="M1" s="1083"/>
      <c r="N1" s="1083"/>
      <c r="O1" s="1083"/>
      <c r="P1" s="1083"/>
      <c r="Q1" s="1083"/>
      <c r="R1" s="1083"/>
      <c r="S1" s="1083"/>
    </row>
    <row r="2" spans="2:20" s="15" customFormat="1" ht="12.75" customHeight="1" x14ac:dyDescent="0.2">
      <c r="B2" s="36"/>
      <c r="C2" s="36"/>
      <c r="D2" s="550"/>
      <c r="E2" s="550"/>
      <c r="F2" s="836"/>
      <c r="G2" s="822"/>
      <c r="H2" s="822"/>
      <c r="I2" s="822"/>
      <c r="J2" s="822"/>
      <c r="K2" s="822"/>
      <c r="L2" s="836"/>
      <c r="M2" s="822"/>
      <c r="N2" s="822"/>
      <c r="O2" s="836"/>
      <c r="P2" s="822"/>
      <c r="Q2" s="550"/>
      <c r="R2" s="833"/>
      <c r="S2" s="822"/>
    </row>
    <row r="3" spans="2:20" s="15" customFormat="1" ht="12.75" customHeight="1" x14ac:dyDescent="0.2">
      <c r="B3" s="224"/>
      <c r="C3" s="329"/>
      <c r="D3" s="571"/>
      <c r="E3" s="571"/>
      <c r="F3" s="799"/>
      <c r="G3" s="798"/>
      <c r="H3" s="798"/>
      <c r="I3" s="798"/>
      <c r="J3" s="798"/>
      <c r="K3" s="798"/>
      <c r="L3" s="799"/>
      <c r="M3" s="798"/>
      <c r="N3" s="798"/>
      <c r="O3" s="799"/>
      <c r="P3" s="798"/>
      <c r="Q3" s="571"/>
      <c r="R3" s="825"/>
      <c r="S3" s="798"/>
    </row>
    <row r="4" spans="2:20" s="15" customFormat="1" ht="12.75" customHeight="1" x14ac:dyDescent="0.2">
      <c r="B4" s="224"/>
      <c r="C4" s="329"/>
      <c r="D4" s="877"/>
      <c r="E4" s="571"/>
      <c r="F4" s="799"/>
      <c r="G4" s="798"/>
      <c r="H4" s="798"/>
      <c r="I4" s="798"/>
      <c r="J4" s="798"/>
      <c r="K4" s="798"/>
      <c r="L4" s="799"/>
      <c r="M4" s="798"/>
      <c r="N4" s="798"/>
      <c r="O4" s="799"/>
      <c r="P4" s="798"/>
      <c r="Q4" s="571"/>
      <c r="R4" s="825"/>
      <c r="S4" s="798"/>
    </row>
    <row r="5" spans="2:20" s="22" customFormat="1" ht="15" x14ac:dyDescent="0.25">
      <c r="B5" s="224"/>
      <c r="C5" s="330"/>
      <c r="D5" s="661" t="s">
        <v>114</v>
      </c>
      <c r="E5" s="500"/>
      <c r="F5" s="642"/>
      <c r="G5" s="661" t="s">
        <v>78</v>
      </c>
      <c r="H5" s="642"/>
      <c r="I5" s="642"/>
      <c r="J5" s="661" t="s">
        <v>116</v>
      </c>
      <c r="K5" s="642"/>
      <c r="L5" s="642"/>
      <c r="M5" s="661" t="s">
        <v>115</v>
      </c>
      <c r="N5" s="642"/>
      <c r="O5" s="642"/>
      <c r="P5" s="661" t="s">
        <v>114</v>
      </c>
      <c r="Q5" s="642"/>
      <c r="R5" s="676"/>
      <c r="S5" s="676" t="s">
        <v>77</v>
      </c>
      <c r="T5" s="1058"/>
    </row>
    <row r="6" spans="2:20" s="22" customFormat="1" ht="15" x14ac:dyDescent="0.25">
      <c r="B6" s="224"/>
      <c r="C6" s="301"/>
      <c r="D6" s="662">
        <v>2018</v>
      </c>
      <c r="E6" s="500"/>
      <c r="F6" s="643"/>
      <c r="G6" s="662">
        <v>2017</v>
      </c>
      <c r="H6" s="642"/>
      <c r="I6" s="643"/>
      <c r="J6" s="662">
        <v>2017</v>
      </c>
      <c r="K6" s="642"/>
      <c r="L6" s="643"/>
      <c r="M6" s="662">
        <v>2017</v>
      </c>
      <c r="N6" s="642"/>
      <c r="O6" s="643"/>
      <c r="P6" s="662">
        <v>2017</v>
      </c>
      <c r="Q6" s="642"/>
      <c r="R6" s="677"/>
      <c r="S6" s="677">
        <v>2017</v>
      </c>
      <c r="T6" s="1058"/>
    </row>
    <row r="7" spans="2:20" s="15" customFormat="1" ht="14.25" x14ac:dyDescent="0.2">
      <c r="B7" s="224"/>
      <c r="C7" s="330"/>
      <c r="D7" s="877"/>
      <c r="E7" s="571"/>
      <c r="F7" s="799"/>
      <c r="G7" s="798"/>
      <c r="H7" s="798"/>
      <c r="I7" s="799"/>
      <c r="J7" s="798"/>
      <c r="K7" s="798"/>
      <c r="L7" s="799"/>
      <c r="M7" s="798"/>
      <c r="N7" s="798"/>
      <c r="O7" s="799"/>
      <c r="P7" s="798"/>
      <c r="Q7" s="571"/>
      <c r="R7" s="825"/>
      <c r="S7" s="798"/>
      <c r="T7" s="1058"/>
    </row>
    <row r="8" spans="2:20" s="21" customFormat="1" ht="15.75" x14ac:dyDescent="0.25">
      <c r="B8" s="331" t="s">
        <v>252</v>
      </c>
      <c r="C8" s="332"/>
      <c r="D8" s="878"/>
      <c r="E8" s="575"/>
      <c r="F8" s="811"/>
      <c r="G8" s="835"/>
      <c r="H8" s="810"/>
      <c r="I8" s="811"/>
      <c r="J8" s="835"/>
      <c r="K8" s="810"/>
      <c r="L8" s="811"/>
      <c r="M8" s="835"/>
      <c r="N8" s="810"/>
      <c r="O8" s="811"/>
      <c r="P8" s="835"/>
      <c r="Q8" s="575"/>
      <c r="R8" s="826"/>
      <c r="S8" s="835"/>
      <c r="T8" s="1058"/>
    </row>
    <row r="9" spans="2:20" ht="14.25" x14ac:dyDescent="0.2">
      <c r="B9" s="226"/>
      <c r="C9" s="334"/>
      <c r="D9" s="898"/>
      <c r="E9" s="579"/>
      <c r="F9" s="805"/>
      <c r="G9" s="828"/>
      <c r="H9" s="802"/>
      <c r="I9" s="805"/>
      <c r="J9" s="828"/>
      <c r="K9" s="802"/>
      <c r="L9" s="805"/>
      <c r="M9" s="828"/>
      <c r="N9" s="802"/>
      <c r="O9" s="805"/>
      <c r="P9" s="828"/>
      <c r="Q9" s="579"/>
      <c r="R9" s="778"/>
      <c r="S9" s="828"/>
      <c r="T9" s="1058"/>
    </row>
    <row r="10" spans="2:20" s="23" customFormat="1" ht="14.25" x14ac:dyDescent="0.2">
      <c r="B10" s="227" t="s">
        <v>23</v>
      </c>
      <c r="C10" s="336" t="s">
        <v>1</v>
      </c>
      <c r="D10" s="880">
        <v>4</v>
      </c>
      <c r="E10" s="581"/>
      <c r="F10" s="801" t="s">
        <v>1</v>
      </c>
      <c r="G10" s="880">
        <v>4</v>
      </c>
      <c r="H10" s="800"/>
      <c r="I10" s="801" t="s">
        <v>1</v>
      </c>
      <c r="J10" s="777">
        <v>5.3</v>
      </c>
      <c r="K10" s="800"/>
      <c r="L10" s="801" t="s">
        <v>1</v>
      </c>
      <c r="M10" s="777">
        <v>4.4000000000000004</v>
      </c>
      <c r="N10" s="800"/>
      <c r="O10" s="801" t="s">
        <v>1</v>
      </c>
      <c r="P10" s="777">
        <v>3.2</v>
      </c>
      <c r="Q10" s="581"/>
      <c r="R10" s="780" t="s">
        <v>1</v>
      </c>
      <c r="S10" s="777">
        <v>16.899999999999999</v>
      </c>
      <c r="T10" s="1058"/>
    </row>
    <row r="11" spans="2:20" s="23" customFormat="1" ht="14.25" x14ac:dyDescent="0.2">
      <c r="B11" s="228" t="s">
        <v>33</v>
      </c>
      <c r="C11" s="229"/>
      <c r="D11" s="880">
        <v>-0.2</v>
      </c>
      <c r="E11" s="502"/>
      <c r="F11" s="644"/>
      <c r="G11" s="880">
        <v>0.6</v>
      </c>
      <c r="H11" s="645"/>
      <c r="I11" s="644"/>
      <c r="J11" s="777">
        <v>-1</v>
      </c>
      <c r="K11" s="645"/>
      <c r="L11" s="644"/>
      <c r="M11" s="777">
        <v>-3</v>
      </c>
      <c r="N11" s="645"/>
      <c r="O11" s="644"/>
      <c r="P11" s="777">
        <v>-3.8</v>
      </c>
      <c r="Q11" s="502"/>
      <c r="R11" s="778"/>
      <c r="S11" s="777">
        <v>-7.2</v>
      </c>
      <c r="T11" s="1058"/>
    </row>
    <row r="12" spans="2:20" s="24" customFormat="1" ht="14.25" x14ac:dyDescent="0.2">
      <c r="B12" s="226"/>
      <c r="C12" s="334"/>
      <c r="D12" s="881"/>
      <c r="E12" s="579"/>
      <c r="F12" s="803"/>
      <c r="G12" s="881"/>
      <c r="H12" s="802"/>
      <c r="I12" s="803"/>
      <c r="J12" s="776"/>
      <c r="K12" s="802"/>
      <c r="L12" s="803"/>
      <c r="M12" s="776"/>
      <c r="N12" s="802"/>
      <c r="O12" s="803"/>
      <c r="P12" s="776"/>
      <c r="Q12" s="579"/>
      <c r="R12" s="781"/>
      <c r="S12" s="776"/>
      <c r="T12" s="1058"/>
    </row>
    <row r="13" spans="2:20" s="24" customFormat="1" ht="15" x14ac:dyDescent="0.25">
      <c r="B13" s="230" t="s">
        <v>25</v>
      </c>
      <c r="C13" s="344"/>
      <c r="D13" s="882">
        <v>3.8</v>
      </c>
      <c r="E13" s="582"/>
      <c r="F13" s="804"/>
      <c r="G13" s="882">
        <v>4.5999999999999996</v>
      </c>
      <c r="H13" s="686"/>
      <c r="I13" s="804"/>
      <c r="J13" s="783">
        <v>4.3</v>
      </c>
      <c r="K13" s="686"/>
      <c r="L13" s="804"/>
      <c r="M13" s="783">
        <v>1.4</v>
      </c>
      <c r="N13" s="686"/>
      <c r="O13" s="804"/>
      <c r="P13" s="783">
        <v>-0.6</v>
      </c>
      <c r="Q13" s="582"/>
      <c r="R13" s="782"/>
      <c r="S13" s="783">
        <v>9.6999999999999993</v>
      </c>
      <c r="T13" s="1058"/>
    </row>
    <row r="14" spans="2:20" s="24" customFormat="1" ht="14.25" x14ac:dyDescent="0.2">
      <c r="B14" s="226"/>
      <c r="C14" s="334"/>
      <c r="D14" s="880"/>
      <c r="E14" s="579"/>
      <c r="F14" s="805"/>
      <c r="G14" s="880"/>
      <c r="H14" s="802"/>
      <c r="I14" s="805"/>
      <c r="J14" s="777"/>
      <c r="K14" s="802"/>
      <c r="L14" s="805"/>
      <c r="M14" s="777"/>
      <c r="N14" s="802"/>
      <c r="O14" s="805"/>
      <c r="P14" s="777"/>
      <c r="Q14" s="579"/>
      <c r="R14" s="778"/>
      <c r="S14" s="777"/>
      <c r="T14" s="1058"/>
    </row>
    <row r="15" spans="2:20" s="24" customFormat="1" ht="14.25" x14ac:dyDescent="0.2">
      <c r="B15" s="227" t="s">
        <v>34</v>
      </c>
      <c r="C15" s="337"/>
      <c r="D15" s="880">
        <v>0.8</v>
      </c>
      <c r="E15" s="581"/>
      <c r="F15" s="806"/>
      <c r="G15" s="880">
        <v>-0.8</v>
      </c>
      <c r="H15" s="800"/>
      <c r="I15" s="806"/>
      <c r="J15" s="777">
        <v>1.3</v>
      </c>
      <c r="K15" s="800"/>
      <c r="L15" s="806"/>
      <c r="M15" s="777">
        <v>0.8</v>
      </c>
      <c r="N15" s="800"/>
      <c r="O15" s="806"/>
      <c r="P15" s="777">
        <v>3.1</v>
      </c>
      <c r="Q15" s="581"/>
      <c r="R15" s="780"/>
      <c r="S15" s="777">
        <v>4.4000000000000004</v>
      </c>
      <c r="T15" s="1058"/>
    </row>
    <row r="16" spans="2:20" s="24" customFormat="1" ht="14.25" x14ac:dyDescent="0.2">
      <c r="B16" s="289" t="s">
        <v>215</v>
      </c>
      <c r="C16" s="229"/>
      <c r="D16" s="880">
        <v>-1.4</v>
      </c>
      <c r="E16" s="502"/>
      <c r="F16" s="644"/>
      <c r="G16" s="880">
        <v>-2.2000000000000002</v>
      </c>
      <c r="H16" s="645"/>
      <c r="I16" s="644"/>
      <c r="J16" s="777">
        <v>-2.1</v>
      </c>
      <c r="K16" s="645"/>
      <c r="L16" s="644"/>
      <c r="M16" s="777">
        <v>0.6</v>
      </c>
      <c r="N16" s="645"/>
      <c r="O16" s="644"/>
      <c r="P16" s="777">
        <v>1.2</v>
      </c>
      <c r="Q16" s="502"/>
      <c r="R16" s="778"/>
      <c r="S16" s="777">
        <v>-2.5</v>
      </c>
      <c r="T16" s="1058"/>
    </row>
    <row r="17" spans="2:20" s="24" customFormat="1" ht="14.25" x14ac:dyDescent="0.2">
      <c r="B17" s="226"/>
      <c r="C17" s="334"/>
      <c r="D17" s="880"/>
      <c r="E17" s="579"/>
      <c r="F17" s="805"/>
      <c r="G17" s="880"/>
      <c r="H17" s="802"/>
      <c r="I17" s="805"/>
      <c r="J17" s="777"/>
      <c r="K17" s="802"/>
      <c r="L17" s="805"/>
      <c r="M17" s="777"/>
      <c r="N17" s="802"/>
      <c r="O17" s="805"/>
      <c r="P17" s="777"/>
      <c r="Q17" s="579"/>
      <c r="R17" s="778"/>
      <c r="S17" s="777"/>
      <c r="T17" s="1058"/>
    </row>
    <row r="18" spans="2:20" s="24" customFormat="1" ht="15" x14ac:dyDescent="0.25">
      <c r="B18" s="230" t="s">
        <v>26</v>
      </c>
      <c r="C18" s="338" t="s">
        <v>1</v>
      </c>
      <c r="D18" s="882">
        <v>3.2</v>
      </c>
      <c r="E18" s="582"/>
      <c r="F18" s="809" t="s">
        <v>1</v>
      </c>
      <c r="G18" s="882">
        <v>1.6</v>
      </c>
      <c r="H18" s="686"/>
      <c r="I18" s="809" t="s">
        <v>1</v>
      </c>
      <c r="J18" s="783">
        <v>3.5</v>
      </c>
      <c r="K18" s="686"/>
      <c r="L18" s="809" t="s">
        <v>1</v>
      </c>
      <c r="M18" s="783">
        <v>2.8</v>
      </c>
      <c r="N18" s="686"/>
      <c r="O18" s="809" t="s">
        <v>1</v>
      </c>
      <c r="P18" s="783">
        <v>3.7</v>
      </c>
      <c r="Q18" s="582"/>
      <c r="R18" s="784" t="s">
        <v>1</v>
      </c>
      <c r="S18" s="783">
        <v>11.6</v>
      </c>
      <c r="T18" s="1058"/>
    </row>
    <row r="19" spans="2:20" s="24" customFormat="1" ht="14.25" x14ac:dyDescent="0.2">
      <c r="B19" s="226"/>
      <c r="C19" s="334"/>
      <c r="D19" s="880"/>
      <c r="E19" s="579"/>
      <c r="F19" s="805"/>
      <c r="G19" s="880"/>
      <c r="H19" s="802"/>
      <c r="I19" s="805"/>
      <c r="J19" s="777"/>
      <c r="K19" s="802"/>
      <c r="L19" s="805"/>
      <c r="M19" s="777"/>
      <c r="N19" s="802"/>
      <c r="O19" s="805"/>
      <c r="P19" s="777"/>
      <c r="Q19" s="579"/>
      <c r="R19" s="778"/>
      <c r="S19" s="777"/>
      <c r="T19" s="1058"/>
    </row>
    <row r="20" spans="2:20" s="25" customFormat="1" ht="15" x14ac:dyDescent="0.25">
      <c r="B20" s="225" t="s">
        <v>75</v>
      </c>
      <c r="C20" s="332"/>
      <c r="D20" s="883"/>
      <c r="E20" s="575"/>
      <c r="F20" s="811"/>
      <c r="G20" s="883"/>
      <c r="H20" s="810"/>
      <c r="I20" s="811"/>
      <c r="J20" s="786"/>
      <c r="K20" s="810"/>
      <c r="L20" s="811"/>
      <c r="M20" s="786"/>
      <c r="N20" s="810"/>
      <c r="O20" s="811"/>
      <c r="P20" s="786"/>
      <c r="Q20" s="575"/>
      <c r="R20" s="785"/>
      <c r="S20" s="786"/>
      <c r="T20" s="1058"/>
    </row>
    <row r="21" spans="2:20" s="24" customFormat="1" ht="14.25" x14ac:dyDescent="0.2">
      <c r="B21" s="226"/>
      <c r="C21" s="334"/>
      <c r="D21" s="880"/>
      <c r="E21" s="579"/>
      <c r="F21" s="805"/>
      <c r="G21" s="880"/>
      <c r="H21" s="802"/>
      <c r="I21" s="805"/>
      <c r="J21" s="777"/>
      <c r="K21" s="802"/>
      <c r="L21" s="805"/>
      <c r="M21" s="777"/>
      <c r="N21" s="802"/>
      <c r="O21" s="805"/>
      <c r="P21" s="777"/>
      <c r="Q21" s="579"/>
      <c r="R21" s="778"/>
      <c r="S21" s="777"/>
      <c r="T21" s="1058"/>
    </row>
    <row r="22" spans="2:20" s="24" customFormat="1" ht="14.25" x14ac:dyDescent="0.2">
      <c r="B22" s="431" t="s">
        <v>377</v>
      </c>
      <c r="C22" s="229"/>
      <c r="D22" s="880">
        <v>-0.3</v>
      </c>
      <c r="E22" s="502"/>
      <c r="F22" s="644"/>
      <c r="G22" s="880">
        <v>-0.4</v>
      </c>
      <c r="H22" s="645"/>
      <c r="I22" s="644"/>
      <c r="J22" s="777">
        <v>-0.4</v>
      </c>
      <c r="K22" s="645"/>
      <c r="L22" s="644"/>
      <c r="M22" s="777">
        <v>-0.9</v>
      </c>
      <c r="N22" s="645"/>
      <c r="O22" s="644"/>
      <c r="P22" s="777">
        <v>-0.5</v>
      </c>
      <c r="Q22" s="502"/>
      <c r="R22" s="778"/>
      <c r="S22" s="777">
        <v>-2.2000000000000002</v>
      </c>
      <c r="T22" s="1058"/>
    </row>
    <row r="23" spans="2:20" s="24" customFormat="1" ht="14.25" x14ac:dyDescent="0.2">
      <c r="B23" s="228" t="s">
        <v>36</v>
      </c>
      <c r="C23" s="229"/>
      <c r="D23" s="880">
        <v>1.9</v>
      </c>
      <c r="E23" s="502"/>
      <c r="F23" s="644"/>
      <c r="G23" s="880">
        <v>-2.2000000000000002</v>
      </c>
      <c r="H23" s="645"/>
      <c r="I23" s="644"/>
      <c r="J23" s="777">
        <v>2.1</v>
      </c>
      <c r="K23" s="645"/>
      <c r="L23" s="644"/>
      <c r="M23" s="777">
        <v>1.5</v>
      </c>
      <c r="N23" s="645"/>
      <c r="O23" s="644"/>
      <c r="P23" s="777">
        <v>1.8</v>
      </c>
      <c r="Q23" s="502"/>
      <c r="R23" s="778"/>
      <c r="S23" s="777">
        <v>3.2</v>
      </c>
      <c r="T23" s="1058"/>
    </row>
    <row r="24" spans="2:20" s="24" customFormat="1" ht="14.25" x14ac:dyDescent="0.2">
      <c r="B24" s="226"/>
      <c r="C24" s="334"/>
      <c r="D24" s="881"/>
      <c r="E24" s="579"/>
      <c r="F24" s="805"/>
      <c r="G24" s="881"/>
      <c r="H24" s="802"/>
      <c r="I24" s="805"/>
      <c r="J24" s="776"/>
      <c r="K24" s="802"/>
      <c r="L24" s="805"/>
      <c r="M24" s="776"/>
      <c r="N24" s="802"/>
      <c r="O24" s="805"/>
      <c r="P24" s="776"/>
      <c r="Q24" s="579"/>
      <c r="R24" s="787"/>
      <c r="S24" s="776"/>
      <c r="T24" s="1058"/>
    </row>
    <row r="25" spans="2:20" s="23" customFormat="1" ht="15" x14ac:dyDescent="0.25">
      <c r="B25" s="231" t="s">
        <v>76</v>
      </c>
      <c r="C25" s="340"/>
      <c r="D25" s="882">
        <v>1.6</v>
      </c>
      <c r="E25" s="584"/>
      <c r="F25" s="813"/>
      <c r="G25" s="882">
        <v>-2.6</v>
      </c>
      <c r="H25" s="812"/>
      <c r="I25" s="813"/>
      <c r="J25" s="783">
        <v>1.7</v>
      </c>
      <c r="K25" s="812"/>
      <c r="L25" s="813"/>
      <c r="M25" s="783">
        <v>0.6</v>
      </c>
      <c r="N25" s="812"/>
      <c r="O25" s="813"/>
      <c r="P25" s="783">
        <v>1.3</v>
      </c>
      <c r="Q25" s="584"/>
      <c r="R25" s="788"/>
      <c r="S25" s="783">
        <v>1</v>
      </c>
      <c r="T25" s="1058"/>
    </row>
    <row r="26" spans="2:20" s="23" customFormat="1" ht="15" x14ac:dyDescent="0.25">
      <c r="B26" s="232"/>
      <c r="C26" s="342"/>
      <c r="D26" s="884"/>
      <c r="E26" s="585"/>
      <c r="F26" s="815"/>
      <c r="G26" s="884"/>
      <c r="H26" s="814"/>
      <c r="I26" s="815"/>
      <c r="J26" s="790"/>
      <c r="K26" s="814"/>
      <c r="L26" s="815"/>
      <c r="M26" s="790"/>
      <c r="N26" s="814"/>
      <c r="O26" s="815"/>
      <c r="P26" s="790"/>
      <c r="Q26" s="585"/>
      <c r="R26" s="789"/>
      <c r="S26" s="790"/>
      <c r="T26" s="1058"/>
    </row>
    <row r="27" spans="2:20" s="24" customFormat="1" ht="14.25" x14ac:dyDescent="0.2">
      <c r="B27" s="226"/>
      <c r="C27" s="334"/>
      <c r="D27" s="881"/>
      <c r="E27" s="579"/>
      <c r="F27" s="805"/>
      <c r="G27" s="881"/>
      <c r="H27" s="802"/>
      <c r="I27" s="805"/>
      <c r="J27" s="776"/>
      <c r="K27" s="802"/>
      <c r="L27" s="805"/>
      <c r="M27" s="776"/>
      <c r="N27" s="802"/>
      <c r="O27" s="805"/>
      <c r="P27" s="776"/>
      <c r="Q27" s="579"/>
      <c r="R27" s="787"/>
      <c r="S27" s="776"/>
      <c r="T27" s="1058"/>
    </row>
    <row r="28" spans="2:20" s="23" customFormat="1" ht="15.75" thickBot="1" x14ac:dyDescent="0.3">
      <c r="B28" s="339" t="s">
        <v>254</v>
      </c>
      <c r="C28" s="343" t="s">
        <v>1</v>
      </c>
      <c r="D28" s="885">
        <v>1.6</v>
      </c>
      <c r="E28" s="584"/>
      <c r="F28" s="816" t="s">
        <v>1</v>
      </c>
      <c r="G28" s="885">
        <v>4.2</v>
      </c>
      <c r="H28" s="812"/>
      <c r="I28" s="816" t="s">
        <v>1</v>
      </c>
      <c r="J28" s="792">
        <v>1.8</v>
      </c>
      <c r="K28" s="812"/>
      <c r="L28" s="816" t="s">
        <v>1</v>
      </c>
      <c r="M28" s="792">
        <v>2.2000000000000002</v>
      </c>
      <c r="N28" s="812"/>
      <c r="O28" s="816" t="s">
        <v>1</v>
      </c>
      <c r="P28" s="792">
        <v>2.4</v>
      </c>
      <c r="Q28" s="584"/>
      <c r="R28" s="791" t="s">
        <v>1</v>
      </c>
      <c r="S28" s="792">
        <v>10.6</v>
      </c>
      <c r="T28" s="1058"/>
    </row>
    <row r="29" spans="2:20" ht="14.25" x14ac:dyDescent="0.2">
      <c r="B29" s="226"/>
      <c r="C29" s="334"/>
      <c r="D29" s="886"/>
      <c r="E29" s="579"/>
      <c r="F29" s="805"/>
      <c r="G29" s="886"/>
      <c r="H29" s="802"/>
      <c r="I29" s="805"/>
      <c r="J29" s="817"/>
      <c r="K29" s="802"/>
      <c r="L29" s="805"/>
      <c r="M29" s="817"/>
      <c r="N29" s="802"/>
      <c r="O29" s="805"/>
      <c r="P29" s="817"/>
      <c r="Q29" s="579"/>
      <c r="R29" s="778"/>
      <c r="S29" s="793"/>
      <c r="T29" s="1058"/>
    </row>
    <row r="30" spans="2:20" ht="14.25" x14ac:dyDescent="0.2">
      <c r="B30" s="226"/>
      <c r="C30" s="334"/>
      <c r="D30" s="899"/>
      <c r="E30" s="579"/>
      <c r="F30" s="805"/>
      <c r="G30" s="899"/>
      <c r="H30" s="802"/>
      <c r="I30" s="805"/>
      <c r="J30" s="793"/>
      <c r="K30" s="802"/>
      <c r="L30" s="805"/>
      <c r="M30" s="793"/>
      <c r="N30" s="802"/>
      <c r="O30" s="805"/>
      <c r="P30" s="793"/>
      <c r="Q30" s="579"/>
      <c r="R30" s="778"/>
      <c r="S30" s="793"/>
      <c r="T30" s="1058"/>
    </row>
    <row r="31" spans="2:20" ht="14.25" x14ac:dyDescent="0.2">
      <c r="B31" s="233" t="s">
        <v>121</v>
      </c>
      <c r="C31" s="302"/>
      <c r="D31" s="887">
        <v>-9.4E-2</v>
      </c>
      <c r="E31" s="586"/>
      <c r="F31" s="818"/>
      <c r="G31" s="887">
        <v>-0.25</v>
      </c>
      <c r="H31" s="684"/>
      <c r="I31" s="818"/>
      <c r="J31" s="795">
        <v>-0.114</v>
      </c>
      <c r="K31" s="684"/>
      <c r="L31" s="818"/>
      <c r="M31" s="795">
        <v>-0.32100000000000001</v>
      </c>
      <c r="N31" s="684"/>
      <c r="O31" s="818"/>
      <c r="P31" s="795">
        <v>-0.13500000000000001</v>
      </c>
      <c r="Q31" s="586"/>
      <c r="R31" s="794"/>
      <c r="S31" s="795">
        <v>-0.19</v>
      </c>
      <c r="T31" s="1058"/>
    </row>
    <row r="32" spans="2:20" ht="14.25" x14ac:dyDescent="0.2">
      <c r="B32" s="233" t="s">
        <v>125</v>
      </c>
      <c r="C32" s="302"/>
      <c r="D32" s="887">
        <v>0.59399999999999997</v>
      </c>
      <c r="E32" s="586"/>
      <c r="F32" s="818"/>
      <c r="G32" s="887">
        <v>-1.375</v>
      </c>
      <c r="H32" s="684"/>
      <c r="I32" s="818"/>
      <c r="J32" s="795">
        <v>0.6</v>
      </c>
      <c r="K32" s="684"/>
      <c r="L32" s="818"/>
      <c r="M32" s="795">
        <v>0.53600000000000003</v>
      </c>
      <c r="N32" s="684"/>
      <c r="O32" s="818"/>
      <c r="P32" s="795">
        <v>0.48599999999999999</v>
      </c>
      <c r="Q32" s="586"/>
      <c r="R32" s="794"/>
      <c r="S32" s="795">
        <v>0.27600000000000002</v>
      </c>
      <c r="T32" s="1058"/>
    </row>
    <row r="33" spans="2:20" ht="15" thickBot="1" x14ac:dyDescent="0.25">
      <c r="B33" s="226"/>
      <c r="C33" s="444"/>
      <c r="D33" s="888">
        <v>0.5</v>
      </c>
      <c r="E33" s="579"/>
      <c r="F33" s="819"/>
      <c r="G33" s="888">
        <v>-1.625</v>
      </c>
      <c r="H33" s="802"/>
      <c r="I33" s="819"/>
      <c r="J33" s="797">
        <v>0.48599999999999999</v>
      </c>
      <c r="K33" s="802"/>
      <c r="L33" s="819"/>
      <c r="M33" s="797">
        <v>0.215</v>
      </c>
      <c r="N33" s="802"/>
      <c r="O33" s="819"/>
      <c r="P33" s="797">
        <v>0.35099999999999998</v>
      </c>
      <c r="Q33" s="579"/>
      <c r="R33" s="796"/>
      <c r="S33" s="797">
        <v>8.5999999999999993E-2</v>
      </c>
      <c r="T33" s="1058"/>
    </row>
    <row r="34" spans="2:20" x14ac:dyDescent="0.2">
      <c r="Q34" s="567"/>
    </row>
  </sheetData>
  <mergeCells count="1">
    <mergeCell ref="B1:S1"/>
  </mergeCells>
  <phoneticPr fontId="17" type="noConversion"/>
  <pageMargins left="0.68" right="0.65" top="0.64" bottom="1" header="0.5" footer="0.33"/>
  <pageSetup scale="70" orientation="landscape" horizontalDpi="1200" verticalDpi="1200" r:id="rId1"/>
  <headerFooter alignWithMargins="0">
    <oddHeader>&amp;R&amp;G</oddHeader>
    <oddFooter>&amp;C&amp;11PAGE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5"/>
  <sheetViews>
    <sheetView zoomScale="90" zoomScaleNormal="90" zoomScaleSheetLayoutView="90" workbookViewId="0">
      <selection activeCell="U1" sqref="U1"/>
    </sheetView>
  </sheetViews>
  <sheetFormatPr defaultRowHeight="12.75" x14ac:dyDescent="0.2"/>
  <cols>
    <col min="1" max="1" width="6.7109375" style="300" customWidth="1"/>
    <col min="2" max="2" width="51.140625" style="300" customWidth="1"/>
    <col min="3" max="3" width="3.140625" style="300" customWidth="1"/>
    <col min="4" max="4" width="10.42578125" style="529" customWidth="1"/>
    <col min="5" max="5" width="4.42578125" style="529" customWidth="1"/>
    <col min="6" max="6" width="3.140625" style="742" customWidth="1"/>
    <col min="7" max="7" width="10.42578125" style="567" customWidth="1"/>
    <col min="8" max="8" width="4.42578125" style="529" customWidth="1"/>
    <col min="9" max="9" width="3.140625" style="529" customWidth="1"/>
    <col min="10" max="10" width="10.42578125" style="529" customWidth="1"/>
    <col min="11" max="11" width="4.42578125" style="529" customWidth="1"/>
    <col min="12" max="12" width="3.140625" style="534" customWidth="1"/>
    <col min="13" max="13" width="10.42578125" style="567" customWidth="1"/>
    <col min="14" max="14" width="4.42578125" style="529" customWidth="1"/>
    <col min="15" max="15" width="3.140625" style="534" customWidth="1"/>
    <col min="16" max="16" width="10.42578125" style="567" customWidth="1"/>
    <col min="17" max="17" width="4.42578125" style="531" customWidth="1"/>
    <col min="18" max="18" width="3.140625" style="832" customWidth="1"/>
    <col min="19" max="19" width="10.42578125" style="831" customWidth="1"/>
    <col min="20" max="16384" width="9.140625" style="300"/>
  </cols>
  <sheetData>
    <row r="1" spans="2:20" ht="34.5" customHeight="1" x14ac:dyDescent="0.25">
      <c r="B1" s="1083" t="s">
        <v>351</v>
      </c>
      <c r="C1" s="1083"/>
      <c r="D1" s="1083"/>
      <c r="E1" s="1083"/>
      <c r="F1" s="1083"/>
      <c r="G1" s="1083"/>
      <c r="H1" s="1083"/>
      <c r="I1" s="1083"/>
      <c r="J1" s="1083"/>
      <c r="K1" s="1083"/>
      <c r="L1" s="1083"/>
      <c r="M1" s="1083"/>
      <c r="N1" s="1083"/>
      <c r="O1" s="1083"/>
      <c r="P1" s="1083"/>
      <c r="Q1" s="1083"/>
      <c r="R1" s="1083"/>
      <c r="S1" s="1083"/>
    </row>
    <row r="2" spans="2:20" s="15" customFormat="1" ht="12.75" customHeight="1" x14ac:dyDescent="0.2">
      <c r="B2" s="36"/>
      <c r="C2" s="36"/>
      <c r="D2" s="550"/>
      <c r="E2" s="550"/>
      <c r="F2" s="836"/>
      <c r="G2" s="550"/>
      <c r="H2" s="550"/>
      <c r="I2" s="550"/>
      <c r="J2" s="550"/>
      <c r="K2" s="550"/>
      <c r="L2" s="588"/>
      <c r="M2" s="550"/>
      <c r="N2" s="550"/>
      <c r="O2" s="588"/>
      <c r="P2" s="550"/>
      <c r="Q2" s="589"/>
      <c r="R2" s="833"/>
      <c r="S2" s="822"/>
    </row>
    <row r="3" spans="2:20" s="15" customFormat="1" ht="12.75" customHeight="1" x14ac:dyDescent="0.2">
      <c r="B3" s="329"/>
      <c r="C3" s="329"/>
      <c r="D3" s="571"/>
      <c r="E3" s="571"/>
      <c r="F3" s="799"/>
      <c r="G3" s="571"/>
      <c r="H3" s="571"/>
      <c r="I3" s="571"/>
      <c r="J3" s="571"/>
      <c r="K3" s="571"/>
      <c r="L3" s="572"/>
      <c r="M3" s="571"/>
      <c r="N3" s="571"/>
      <c r="O3" s="572"/>
      <c r="P3" s="571"/>
      <c r="Q3" s="590"/>
      <c r="R3" s="825"/>
      <c r="S3" s="798"/>
    </row>
    <row r="4" spans="2:20" s="15" customFormat="1" ht="12.75" customHeight="1" x14ac:dyDescent="0.2">
      <c r="B4" s="329"/>
      <c r="C4" s="329"/>
      <c r="D4" s="571"/>
      <c r="E4" s="571"/>
      <c r="F4" s="799"/>
      <c r="G4" s="571"/>
      <c r="H4" s="571"/>
      <c r="I4" s="571"/>
      <c r="J4" s="571"/>
      <c r="K4" s="571"/>
      <c r="L4" s="572"/>
      <c r="M4" s="571"/>
      <c r="N4" s="571"/>
      <c r="O4" s="572"/>
      <c r="P4" s="571"/>
      <c r="Q4" s="590"/>
      <c r="R4" s="825"/>
      <c r="S4" s="798"/>
    </row>
    <row r="5" spans="2:20" s="22" customFormat="1" ht="15" x14ac:dyDescent="0.25">
      <c r="B5" s="329"/>
      <c r="C5" s="330"/>
      <c r="D5" s="661" t="s">
        <v>114</v>
      </c>
      <c r="E5" s="500"/>
      <c r="F5" s="642"/>
      <c r="G5" s="661" t="s">
        <v>78</v>
      </c>
      <c r="H5" s="642"/>
      <c r="I5" s="642"/>
      <c r="J5" s="661" t="s">
        <v>116</v>
      </c>
      <c r="K5" s="642"/>
      <c r="L5" s="642"/>
      <c r="M5" s="661" t="s">
        <v>115</v>
      </c>
      <c r="N5" s="642"/>
      <c r="O5" s="642"/>
      <c r="P5" s="661" t="s">
        <v>114</v>
      </c>
      <c r="Q5" s="642"/>
      <c r="R5" s="676"/>
      <c r="S5" s="676" t="s">
        <v>77</v>
      </c>
      <c r="T5" s="1058"/>
    </row>
    <row r="6" spans="2:20" s="22" customFormat="1" ht="15" x14ac:dyDescent="0.25">
      <c r="B6" s="329"/>
      <c r="C6" s="301"/>
      <c r="D6" s="662">
        <v>2018</v>
      </c>
      <c r="E6" s="500"/>
      <c r="F6" s="643"/>
      <c r="G6" s="662">
        <v>2017</v>
      </c>
      <c r="H6" s="642"/>
      <c r="I6" s="643"/>
      <c r="J6" s="662">
        <v>2017</v>
      </c>
      <c r="K6" s="642"/>
      <c r="L6" s="643"/>
      <c r="M6" s="662">
        <v>2017</v>
      </c>
      <c r="N6" s="642"/>
      <c r="O6" s="643"/>
      <c r="P6" s="662">
        <v>2017</v>
      </c>
      <c r="Q6" s="642"/>
      <c r="R6" s="677"/>
      <c r="S6" s="677">
        <v>2017</v>
      </c>
      <c r="T6" s="1058"/>
    </row>
    <row r="7" spans="2:20" s="15" customFormat="1" ht="14.25" x14ac:dyDescent="0.2">
      <c r="B7" s="329"/>
      <c r="C7" s="330"/>
      <c r="D7" s="877"/>
      <c r="E7" s="571"/>
      <c r="F7" s="799"/>
      <c r="G7" s="798"/>
      <c r="H7" s="798"/>
      <c r="I7" s="799"/>
      <c r="J7" s="798"/>
      <c r="K7" s="798"/>
      <c r="L7" s="799"/>
      <c r="M7" s="798"/>
      <c r="N7" s="798"/>
      <c r="O7" s="799"/>
      <c r="P7" s="798"/>
      <c r="Q7" s="590"/>
      <c r="R7" s="825"/>
      <c r="S7" s="798"/>
      <c r="T7" s="1058"/>
    </row>
    <row r="8" spans="2:20" s="21" customFormat="1" ht="15.75" x14ac:dyDescent="0.25">
      <c r="B8" s="331" t="s">
        <v>397</v>
      </c>
      <c r="C8" s="332"/>
      <c r="D8" s="878"/>
      <c r="E8" s="575"/>
      <c r="F8" s="811"/>
      <c r="G8" s="835"/>
      <c r="H8" s="810"/>
      <c r="I8" s="811"/>
      <c r="J8" s="835"/>
      <c r="K8" s="847"/>
      <c r="L8" s="811"/>
      <c r="M8" s="835"/>
      <c r="N8" s="810"/>
      <c r="O8" s="811"/>
      <c r="P8" s="835"/>
      <c r="Q8" s="591"/>
      <c r="R8" s="826"/>
      <c r="S8" s="835"/>
      <c r="T8" s="1058"/>
    </row>
    <row r="9" spans="2:20" ht="14.25" x14ac:dyDescent="0.2">
      <c r="B9" s="333"/>
      <c r="C9" s="334"/>
      <c r="D9" s="898"/>
      <c r="E9" s="579"/>
      <c r="F9" s="805"/>
      <c r="G9" s="828"/>
      <c r="H9" s="802"/>
      <c r="I9" s="805"/>
      <c r="J9" s="828"/>
      <c r="K9" s="848"/>
      <c r="L9" s="805"/>
      <c r="M9" s="828"/>
      <c r="N9" s="802"/>
      <c r="O9" s="805"/>
      <c r="P9" s="828"/>
      <c r="Q9" s="592"/>
      <c r="R9" s="778"/>
      <c r="S9" s="828"/>
      <c r="T9" s="1058"/>
    </row>
    <row r="10" spans="2:20" s="23" customFormat="1" ht="14.25" x14ac:dyDescent="0.2">
      <c r="B10" s="335" t="s">
        <v>23</v>
      </c>
      <c r="C10" s="336" t="s">
        <v>1</v>
      </c>
      <c r="D10" s="880">
        <v>86.6</v>
      </c>
      <c r="E10" s="581"/>
      <c r="F10" s="801" t="s">
        <v>1</v>
      </c>
      <c r="G10" s="880">
        <v>28.2</v>
      </c>
      <c r="H10" s="800"/>
      <c r="I10" s="801" t="s">
        <v>1</v>
      </c>
      <c r="J10" s="777">
        <v>51.2</v>
      </c>
      <c r="K10" s="849"/>
      <c r="L10" s="801" t="s">
        <v>1</v>
      </c>
      <c r="M10" s="777">
        <v>54.6</v>
      </c>
      <c r="N10" s="849"/>
      <c r="O10" s="801" t="s">
        <v>1</v>
      </c>
      <c r="P10" s="777">
        <v>73.3</v>
      </c>
      <c r="Q10" s="583"/>
      <c r="R10" s="801" t="s">
        <v>1</v>
      </c>
      <c r="S10" s="777">
        <v>207.3</v>
      </c>
      <c r="T10" s="1058"/>
    </row>
    <row r="11" spans="2:20" s="23" customFormat="1" ht="14.25" x14ac:dyDescent="0.2">
      <c r="B11" s="228" t="s">
        <v>33</v>
      </c>
      <c r="C11" s="229"/>
      <c r="D11" s="880">
        <v>-39.1</v>
      </c>
      <c r="E11" s="502"/>
      <c r="F11" s="644"/>
      <c r="G11" s="880">
        <v>-5.8</v>
      </c>
      <c r="H11" s="645"/>
      <c r="I11" s="644"/>
      <c r="J11" s="777">
        <v>-18.7</v>
      </c>
      <c r="K11" s="674"/>
      <c r="L11" s="644"/>
      <c r="M11" s="777">
        <v>-6.5</v>
      </c>
      <c r="N11" s="674"/>
      <c r="O11" s="644"/>
      <c r="P11" s="777">
        <v>-32.700000000000003</v>
      </c>
      <c r="Q11" s="515"/>
      <c r="R11" s="644"/>
      <c r="S11" s="777">
        <v>-63.7</v>
      </c>
      <c r="T11" s="1058"/>
    </row>
    <row r="12" spans="2:20" s="24" customFormat="1" ht="14.25" x14ac:dyDescent="0.2">
      <c r="B12" s="333"/>
      <c r="C12" s="334"/>
      <c r="D12" s="881"/>
      <c r="E12" s="579"/>
      <c r="F12" s="805"/>
      <c r="G12" s="881"/>
      <c r="H12" s="802"/>
      <c r="I12" s="805"/>
      <c r="J12" s="776"/>
      <c r="K12" s="848"/>
      <c r="L12" s="805"/>
      <c r="M12" s="776"/>
      <c r="N12" s="848"/>
      <c r="O12" s="805"/>
      <c r="P12" s="776"/>
      <c r="Q12" s="592"/>
      <c r="R12" s="805"/>
      <c r="S12" s="776"/>
      <c r="T12" s="1058"/>
    </row>
    <row r="13" spans="2:20" s="24" customFormat="1" ht="15" x14ac:dyDescent="0.25">
      <c r="B13" s="369" t="s">
        <v>25</v>
      </c>
      <c r="C13" s="344"/>
      <c r="D13" s="882">
        <v>47.5</v>
      </c>
      <c r="E13" s="582"/>
      <c r="F13" s="839"/>
      <c r="G13" s="882">
        <v>22.4</v>
      </c>
      <c r="H13" s="686"/>
      <c r="I13" s="839"/>
      <c r="J13" s="783">
        <v>32.5</v>
      </c>
      <c r="K13" s="850"/>
      <c r="L13" s="839"/>
      <c r="M13" s="783">
        <v>48.1</v>
      </c>
      <c r="N13" s="850"/>
      <c r="O13" s="839"/>
      <c r="P13" s="783">
        <v>40.6</v>
      </c>
      <c r="Q13" s="593"/>
      <c r="R13" s="839"/>
      <c r="S13" s="783">
        <v>143.6</v>
      </c>
      <c r="T13" s="1058"/>
    </row>
    <row r="14" spans="2:20" s="24" customFormat="1" ht="14.25" x14ac:dyDescent="0.2">
      <c r="B14" s="333"/>
      <c r="C14" s="334"/>
      <c r="D14" s="880"/>
      <c r="E14" s="579"/>
      <c r="F14" s="805"/>
      <c r="G14" s="880"/>
      <c r="H14" s="802"/>
      <c r="I14" s="805"/>
      <c r="J14" s="777"/>
      <c r="K14" s="848"/>
      <c r="L14" s="805"/>
      <c r="M14" s="777"/>
      <c r="N14" s="848"/>
      <c r="O14" s="805"/>
      <c r="P14" s="777"/>
      <c r="Q14" s="592"/>
      <c r="R14" s="805"/>
      <c r="S14" s="777"/>
      <c r="T14" s="1058"/>
    </row>
    <row r="15" spans="2:20" s="24" customFormat="1" ht="14.25" x14ac:dyDescent="0.2">
      <c r="B15" s="335" t="s">
        <v>34</v>
      </c>
      <c r="C15" s="337"/>
      <c r="D15" s="880">
        <v>-31.1</v>
      </c>
      <c r="E15" s="581"/>
      <c r="F15" s="806"/>
      <c r="G15" s="880">
        <v>22.7</v>
      </c>
      <c r="H15" s="800"/>
      <c r="I15" s="806"/>
      <c r="J15" s="777">
        <v>12.9</v>
      </c>
      <c r="K15" s="849"/>
      <c r="L15" s="806"/>
      <c r="M15" s="777">
        <v>-6.7</v>
      </c>
      <c r="N15" s="849"/>
      <c r="O15" s="806"/>
      <c r="P15" s="777">
        <v>-24.2</v>
      </c>
      <c r="Q15" s="583"/>
      <c r="R15" s="806"/>
      <c r="S15" s="777">
        <v>4.7</v>
      </c>
      <c r="T15" s="1058"/>
    </row>
    <row r="16" spans="2:20" s="24" customFormat="1" ht="14.25" x14ac:dyDescent="0.2">
      <c r="B16" s="401" t="s">
        <v>215</v>
      </c>
      <c r="C16" s="229"/>
      <c r="D16" s="880">
        <v>26.2</v>
      </c>
      <c r="E16" s="502"/>
      <c r="F16" s="644"/>
      <c r="G16" s="880">
        <v>-10</v>
      </c>
      <c r="H16" s="645"/>
      <c r="I16" s="644"/>
      <c r="J16" s="777">
        <v>-5.4</v>
      </c>
      <c r="K16" s="674"/>
      <c r="L16" s="644"/>
      <c r="M16" s="777">
        <v>-5.3</v>
      </c>
      <c r="N16" s="674"/>
      <c r="O16" s="644"/>
      <c r="P16" s="777">
        <v>21.1</v>
      </c>
      <c r="Q16" s="515"/>
      <c r="R16" s="644"/>
      <c r="S16" s="777">
        <v>0.4</v>
      </c>
      <c r="T16" s="1058"/>
    </row>
    <row r="17" spans="2:20" s="24" customFormat="1" ht="14.25" x14ac:dyDescent="0.2">
      <c r="B17" s="333"/>
      <c r="C17" s="334"/>
      <c r="D17" s="880"/>
      <c r="E17" s="579"/>
      <c r="F17" s="805"/>
      <c r="G17" s="880"/>
      <c r="H17" s="802"/>
      <c r="I17" s="805"/>
      <c r="J17" s="777"/>
      <c r="K17" s="848"/>
      <c r="L17" s="805"/>
      <c r="M17" s="777"/>
      <c r="N17" s="848"/>
      <c r="O17" s="805"/>
      <c r="P17" s="777"/>
      <c r="Q17" s="592"/>
      <c r="R17" s="805"/>
      <c r="S17" s="777"/>
      <c r="T17" s="1058"/>
    </row>
    <row r="18" spans="2:20" s="24" customFormat="1" ht="15" x14ac:dyDescent="0.25">
      <c r="B18" s="369" t="s">
        <v>26</v>
      </c>
      <c r="C18" s="338" t="s">
        <v>1</v>
      </c>
      <c r="D18" s="882">
        <v>42.6</v>
      </c>
      <c r="E18" s="582"/>
      <c r="F18" s="809" t="s">
        <v>1</v>
      </c>
      <c r="G18" s="882">
        <v>35.1</v>
      </c>
      <c r="H18" s="686"/>
      <c r="I18" s="809" t="s">
        <v>1</v>
      </c>
      <c r="J18" s="783">
        <v>40</v>
      </c>
      <c r="K18" s="850"/>
      <c r="L18" s="809" t="s">
        <v>1</v>
      </c>
      <c r="M18" s="783">
        <v>36.1</v>
      </c>
      <c r="N18" s="850"/>
      <c r="O18" s="809" t="s">
        <v>1</v>
      </c>
      <c r="P18" s="783">
        <v>37.5</v>
      </c>
      <c r="Q18" s="593"/>
      <c r="R18" s="840" t="s">
        <v>1</v>
      </c>
      <c r="S18" s="783">
        <v>148.69999999999999</v>
      </c>
      <c r="T18" s="1058"/>
    </row>
    <row r="19" spans="2:20" s="24" customFormat="1" ht="14.25" x14ac:dyDescent="0.2">
      <c r="B19" s="333"/>
      <c r="C19" s="334"/>
      <c r="D19" s="880"/>
      <c r="E19" s="579"/>
      <c r="F19" s="805"/>
      <c r="G19" s="880"/>
      <c r="H19" s="802"/>
      <c r="I19" s="805"/>
      <c r="J19" s="777"/>
      <c r="K19" s="848"/>
      <c r="L19" s="805"/>
      <c r="M19" s="777"/>
      <c r="N19" s="848"/>
      <c r="O19" s="805"/>
      <c r="P19" s="777"/>
      <c r="Q19" s="592"/>
      <c r="R19" s="841"/>
      <c r="S19" s="777"/>
      <c r="T19" s="1058"/>
    </row>
    <row r="20" spans="2:20" s="25" customFormat="1" ht="15" x14ac:dyDescent="0.25">
      <c r="B20" s="331" t="s">
        <v>75</v>
      </c>
      <c r="C20" s="332"/>
      <c r="D20" s="883"/>
      <c r="E20" s="575"/>
      <c r="F20" s="811"/>
      <c r="G20" s="883"/>
      <c r="H20" s="810"/>
      <c r="I20" s="811"/>
      <c r="J20" s="786"/>
      <c r="K20" s="847"/>
      <c r="L20" s="811"/>
      <c r="M20" s="786"/>
      <c r="N20" s="847"/>
      <c r="O20" s="811"/>
      <c r="P20" s="786"/>
      <c r="Q20" s="591"/>
      <c r="R20" s="842"/>
      <c r="S20" s="786"/>
      <c r="T20" s="1058"/>
    </row>
    <row r="21" spans="2:20" s="24" customFormat="1" ht="14.25" x14ac:dyDescent="0.2">
      <c r="B21" s="333"/>
      <c r="C21" s="334"/>
      <c r="D21" s="880"/>
      <c r="E21" s="579"/>
      <c r="F21" s="805"/>
      <c r="G21" s="880"/>
      <c r="H21" s="802"/>
      <c r="I21" s="805"/>
      <c r="J21" s="777"/>
      <c r="K21" s="848"/>
      <c r="L21" s="805"/>
      <c r="M21" s="777"/>
      <c r="N21" s="848"/>
      <c r="O21" s="805"/>
      <c r="P21" s="777"/>
      <c r="Q21" s="592"/>
      <c r="R21" s="841"/>
      <c r="S21" s="777"/>
      <c r="T21" s="1058"/>
    </row>
    <row r="22" spans="2:20" s="24" customFormat="1" ht="14.25" x14ac:dyDescent="0.2">
      <c r="B22" s="228" t="s">
        <v>107</v>
      </c>
      <c r="C22" s="229"/>
      <c r="D22" s="880">
        <v>15</v>
      </c>
      <c r="E22" s="502"/>
      <c r="F22" s="644"/>
      <c r="G22" s="880">
        <v>18.5</v>
      </c>
      <c r="H22" s="645"/>
      <c r="I22" s="644"/>
      <c r="J22" s="777">
        <v>91.8</v>
      </c>
      <c r="K22" s="674"/>
      <c r="L22" s="644"/>
      <c r="M22" s="777">
        <v>17.8</v>
      </c>
      <c r="N22" s="674"/>
      <c r="O22" s="644"/>
      <c r="P22" s="777">
        <v>14.1</v>
      </c>
      <c r="Q22" s="515"/>
      <c r="R22" s="649"/>
      <c r="S22" s="777">
        <v>142.19999999999999</v>
      </c>
      <c r="T22" s="1058"/>
    </row>
    <row r="23" spans="2:20" s="24" customFormat="1" ht="14.25" x14ac:dyDescent="0.2">
      <c r="B23" s="228" t="s">
        <v>36</v>
      </c>
      <c r="C23" s="229"/>
      <c r="D23" s="880">
        <v>9.4</v>
      </c>
      <c r="E23" s="502"/>
      <c r="F23" s="644"/>
      <c r="G23" s="880">
        <v>9.9</v>
      </c>
      <c r="H23" s="645"/>
      <c r="I23" s="644"/>
      <c r="J23" s="777">
        <v>8.8000000000000007</v>
      </c>
      <c r="K23" s="674"/>
      <c r="L23" s="644"/>
      <c r="M23" s="777">
        <v>7.3</v>
      </c>
      <c r="N23" s="674"/>
      <c r="O23" s="644"/>
      <c r="P23" s="777">
        <v>9.4</v>
      </c>
      <c r="Q23" s="515"/>
      <c r="R23" s="649"/>
      <c r="S23" s="777">
        <v>35.4</v>
      </c>
      <c r="T23" s="1058"/>
    </row>
    <row r="24" spans="2:20" s="24" customFormat="1" ht="14.25" x14ac:dyDescent="0.2">
      <c r="B24" s="333"/>
      <c r="C24" s="334"/>
      <c r="D24" s="881"/>
      <c r="E24" s="579"/>
      <c r="F24" s="805"/>
      <c r="G24" s="881"/>
      <c r="H24" s="802"/>
      <c r="I24" s="805"/>
      <c r="J24" s="776"/>
      <c r="K24" s="848"/>
      <c r="L24" s="805"/>
      <c r="M24" s="776"/>
      <c r="N24" s="848"/>
      <c r="O24" s="805"/>
      <c r="P24" s="776"/>
      <c r="Q24" s="592"/>
      <c r="R24" s="841"/>
      <c r="S24" s="776"/>
      <c r="T24" s="1058"/>
    </row>
    <row r="25" spans="2:20" s="23" customFormat="1" ht="15" x14ac:dyDescent="0.25">
      <c r="B25" s="339" t="s">
        <v>76</v>
      </c>
      <c r="C25" s="340"/>
      <c r="D25" s="882">
        <v>24.4</v>
      </c>
      <c r="E25" s="584"/>
      <c r="F25" s="813"/>
      <c r="G25" s="882">
        <v>28.4</v>
      </c>
      <c r="H25" s="812"/>
      <c r="I25" s="813"/>
      <c r="J25" s="783">
        <v>100.6</v>
      </c>
      <c r="K25" s="851"/>
      <c r="L25" s="813"/>
      <c r="M25" s="783">
        <v>25.1</v>
      </c>
      <c r="N25" s="851"/>
      <c r="O25" s="813"/>
      <c r="P25" s="783">
        <v>23.5</v>
      </c>
      <c r="Q25" s="594"/>
      <c r="R25" s="843"/>
      <c r="S25" s="783">
        <v>177.6</v>
      </c>
      <c r="T25" s="1058"/>
    </row>
    <row r="26" spans="2:20" s="23" customFormat="1" ht="15" x14ac:dyDescent="0.25">
      <c r="B26" s="341"/>
      <c r="C26" s="342"/>
      <c r="D26" s="884"/>
      <c r="E26" s="585"/>
      <c r="F26" s="815"/>
      <c r="G26" s="884"/>
      <c r="H26" s="814"/>
      <c r="I26" s="815"/>
      <c r="J26" s="790"/>
      <c r="K26" s="852"/>
      <c r="L26" s="815"/>
      <c r="M26" s="790"/>
      <c r="N26" s="852"/>
      <c r="O26" s="815"/>
      <c r="P26" s="790"/>
      <c r="Q26" s="595"/>
      <c r="R26" s="844"/>
      <c r="S26" s="790"/>
      <c r="T26" s="1058"/>
    </row>
    <row r="27" spans="2:20" s="24" customFormat="1" ht="14.25" x14ac:dyDescent="0.2">
      <c r="B27" s="333"/>
      <c r="C27" s="334"/>
      <c r="D27" s="881"/>
      <c r="E27" s="579"/>
      <c r="F27" s="805"/>
      <c r="G27" s="881"/>
      <c r="H27" s="802"/>
      <c r="I27" s="805"/>
      <c r="J27" s="776"/>
      <c r="K27" s="848"/>
      <c r="L27" s="805"/>
      <c r="M27" s="776"/>
      <c r="N27" s="848"/>
      <c r="O27" s="805"/>
      <c r="P27" s="776"/>
      <c r="Q27" s="592"/>
      <c r="R27" s="841"/>
      <c r="S27" s="776"/>
      <c r="T27" s="1058"/>
    </row>
    <row r="28" spans="2:20" s="23" customFormat="1" ht="15.75" thickBot="1" x14ac:dyDescent="0.3">
      <c r="B28" s="339" t="s">
        <v>398</v>
      </c>
      <c r="C28" s="343" t="s">
        <v>1</v>
      </c>
      <c r="D28" s="885">
        <v>18.2</v>
      </c>
      <c r="E28" s="584"/>
      <c r="F28" s="816" t="s">
        <v>1</v>
      </c>
      <c r="G28" s="885">
        <v>6.7</v>
      </c>
      <c r="H28" s="812"/>
      <c r="I28" s="816" t="s">
        <v>1</v>
      </c>
      <c r="J28" s="792">
        <v>-60.6</v>
      </c>
      <c r="K28" s="851"/>
      <c r="L28" s="816" t="s">
        <v>1</v>
      </c>
      <c r="M28" s="792">
        <v>11</v>
      </c>
      <c r="N28" s="851"/>
      <c r="O28" s="816" t="s">
        <v>1</v>
      </c>
      <c r="P28" s="792">
        <v>14</v>
      </c>
      <c r="Q28" s="594"/>
      <c r="R28" s="845" t="s">
        <v>1</v>
      </c>
      <c r="S28" s="792">
        <v>-28.9</v>
      </c>
      <c r="T28" s="1058"/>
    </row>
    <row r="29" spans="2:20" ht="14.25" x14ac:dyDescent="0.2">
      <c r="B29" s="333"/>
      <c r="C29" s="334"/>
      <c r="D29" s="886"/>
      <c r="E29" s="579"/>
      <c r="F29" s="805"/>
      <c r="G29" s="886"/>
      <c r="H29" s="802"/>
      <c r="I29" s="805"/>
      <c r="J29" s="817"/>
      <c r="K29" s="848"/>
      <c r="L29" s="805"/>
      <c r="M29" s="817"/>
      <c r="N29" s="848"/>
      <c r="O29" s="805"/>
      <c r="P29" s="817"/>
      <c r="Q29" s="592"/>
      <c r="R29" s="841"/>
      <c r="S29" s="817"/>
      <c r="T29" s="1058"/>
    </row>
    <row r="30" spans="2:20" ht="14.25" x14ac:dyDescent="0.2">
      <c r="B30" s="333"/>
      <c r="C30" s="334"/>
      <c r="D30" s="899"/>
      <c r="E30" s="579"/>
      <c r="F30" s="805"/>
      <c r="G30" s="899"/>
      <c r="H30" s="802"/>
      <c r="I30" s="805"/>
      <c r="J30" s="793"/>
      <c r="K30" s="848"/>
      <c r="L30" s="805"/>
      <c r="M30" s="793"/>
      <c r="N30" s="848"/>
      <c r="O30" s="805"/>
      <c r="P30" s="793"/>
      <c r="Q30" s="592"/>
      <c r="R30" s="841"/>
      <c r="S30" s="817"/>
      <c r="T30" s="1058"/>
    </row>
    <row r="31" spans="2:20" ht="14.25" x14ac:dyDescent="0.2">
      <c r="B31" s="374" t="s">
        <v>121</v>
      </c>
      <c r="C31" s="302"/>
      <c r="D31" s="887">
        <v>0.35199999999999998</v>
      </c>
      <c r="E31" s="586"/>
      <c r="F31" s="818"/>
      <c r="G31" s="887">
        <v>0.52700000000000002</v>
      </c>
      <c r="H31" s="684"/>
      <c r="I31" s="818"/>
      <c r="J31" s="795">
        <v>2.2949999999999999</v>
      </c>
      <c r="K31" s="853"/>
      <c r="L31" s="818"/>
      <c r="M31" s="795">
        <v>0.49299999999999999</v>
      </c>
      <c r="N31" s="853"/>
      <c r="O31" s="818"/>
      <c r="P31" s="795">
        <v>0.376</v>
      </c>
      <c r="Q31" s="596"/>
      <c r="R31" s="846"/>
      <c r="S31" s="795">
        <v>0.95599999999999996</v>
      </c>
      <c r="T31" s="1058"/>
    </row>
    <row r="32" spans="2:20" ht="14.25" x14ac:dyDescent="0.2">
      <c r="B32" s="374" t="s">
        <v>125</v>
      </c>
      <c r="C32" s="302"/>
      <c r="D32" s="887">
        <v>0.221</v>
      </c>
      <c r="E32" s="586"/>
      <c r="F32" s="818"/>
      <c r="G32" s="887">
        <v>0.28199999999999997</v>
      </c>
      <c r="H32" s="684"/>
      <c r="I32" s="818"/>
      <c r="J32" s="795">
        <v>0.22</v>
      </c>
      <c r="K32" s="853"/>
      <c r="L32" s="818"/>
      <c r="M32" s="795">
        <v>0.20200000000000001</v>
      </c>
      <c r="N32" s="853"/>
      <c r="O32" s="818"/>
      <c r="P32" s="795">
        <v>0.251</v>
      </c>
      <c r="Q32" s="596"/>
      <c r="R32" s="846"/>
      <c r="S32" s="795">
        <v>0.23799999999999999</v>
      </c>
      <c r="T32" s="1058"/>
    </row>
    <row r="33" spans="2:20" ht="15" thickBot="1" x14ac:dyDescent="0.25">
      <c r="B33" s="333"/>
      <c r="C33" s="444"/>
      <c r="D33" s="888">
        <v>0.57299999999999995</v>
      </c>
      <c r="E33" s="579"/>
      <c r="F33" s="819"/>
      <c r="G33" s="888">
        <v>0.80900000000000005</v>
      </c>
      <c r="H33" s="802"/>
      <c r="I33" s="819"/>
      <c r="J33" s="797">
        <v>2.5150000000000001</v>
      </c>
      <c r="K33" s="848"/>
      <c r="L33" s="819"/>
      <c r="M33" s="797">
        <v>0.69499999999999995</v>
      </c>
      <c r="N33" s="848"/>
      <c r="O33" s="819"/>
      <c r="P33" s="797">
        <v>0.627</v>
      </c>
      <c r="Q33" s="592"/>
      <c r="R33" s="837"/>
      <c r="S33" s="797">
        <v>1.194</v>
      </c>
      <c r="T33" s="1058"/>
    </row>
    <row r="34" spans="2:20" ht="14.25" x14ac:dyDescent="0.2">
      <c r="B34" s="333"/>
      <c r="C34" s="432"/>
      <c r="D34" s="597"/>
      <c r="E34" s="579"/>
      <c r="F34" s="838"/>
      <c r="G34" s="597"/>
      <c r="H34" s="597"/>
      <c r="I34" s="597"/>
      <c r="J34" s="597"/>
      <c r="K34" s="597"/>
      <c r="L34" s="597"/>
      <c r="M34" s="597"/>
      <c r="N34" s="597"/>
      <c r="O34" s="597"/>
      <c r="P34" s="597"/>
      <c r="Q34" s="597"/>
      <c r="R34" s="838"/>
      <c r="S34" s="838"/>
    </row>
    <row r="35" spans="2:20" ht="14.25" x14ac:dyDescent="0.2">
      <c r="B35" s="410"/>
      <c r="H35" s="567"/>
      <c r="I35" s="567"/>
      <c r="J35" s="567"/>
      <c r="K35" s="567"/>
      <c r="L35" s="567"/>
      <c r="N35" s="567"/>
      <c r="O35" s="567"/>
      <c r="Q35" s="532"/>
      <c r="R35" s="831"/>
    </row>
  </sheetData>
  <mergeCells count="1">
    <mergeCell ref="B1:S1"/>
  </mergeCells>
  <pageMargins left="0.69" right="0.66" top="0.64" bottom="1" header="0.5" footer="0.32"/>
  <pageSetup scale="70" orientation="landscape" horizontalDpi="1200" verticalDpi="1200" r:id="rId1"/>
  <headerFooter alignWithMargins="0">
    <oddHeader>&amp;R&amp;G</oddHeader>
    <oddFooter>&amp;C&amp;11PAGE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zoomScale="85" zoomScaleNormal="85" zoomScaleSheetLayoutView="85" workbookViewId="0">
      <selection activeCell="Y1" sqref="Y1"/>
    </sheetView>
  </sheetViews>
  <sheetFormatPr defaultRowHeight="12.75" x14ac:dyDescent="0.2"/>
  <cols>
    <col min="1" max="1" width="3.7109375" style="2" customWidth="1"/>
    <col min="2" max="2" width="51.7109375" style="2" customWidth="1"/>
    <col min="3" max="3" width="2.42578125" style="2" customWidth="1"/>
    <col min="4" max="4" width="11.140625" style="498" customWidth="1"/>
    <col min="5" max="5" width="4.42578125" style="498" customWidth="1"/>
    <col min="6" max="6" width="2.42578125" style="498" customWidth="1"/>
    <col min="7" max="7" width="11.140625" style="498" customWidth="1"/>
    <col min="8" max="8" width="4.42578125" style="498" customWidth="1"/>
    <col min="9" max="9" width="2.42578125" style="498" customWidth="1"/>
    <col min="10" max="10" width="11.140625" style="498" customWidth="1"/>
    <col min="11" max="11" width="4.42578125" style="498" customWidth="1"/>
    <col min="12" max="12" width="2.42578125" style="498" customWidth="1"/>
    <col min="13" max="13" width="11.140625" style="498" customWidth="1"/>
    <col min="14" max="14" width="4.42578125" style="498" customWidth="1"/>
    <col min="15" max="15" width="2.42578125" style="498" customWidth="1"/>
    <col min="16" max="16" width="11.140625" style="498" customWidth="1"/>
    <col min="17" max="17" width="4.42578125" style="498" customWidth="1"/>
    <col min="18" max="18" width="2.42578125" style="660" customWidth="1"/>
    <col min="19" max="19" width="11.140625" style="518" customWidth="1"/>
    <col min="20" max="16384" width="9.140625" style="2"/>
  </cols>
  <sheetData>
    <row r="1" spans="1:19" ht="34.5" customHeight="1" x14ac:dyDescent="0.25">
      <c r="B1" s="1083" t="s">
        <v>352</v>
      </c>
      <c r="C1" s="1083"/>
      <c r="D1" s="1083"/>
      <c r="E1" s="1083"/>
      <c r="F1" s="1083"/>
      <c r="G1" s="1083"/>
      <c r="H1" s="1083"/>
      <c r="I1" s="1083"/>
      <c r="J1" s="1083"/>
      <c r="K1" s="1083"/>
      <c r="L1" s="1083"/>
      <c r="M1" s="1083"/>
      <c r="N1" s="1083"/>
      <c r="O1" s="1083"/>
      <c r="P1" s="1083"/>
      <c r="Q1" s="1083"/>
      <c r="R1" s="1083"/>
      <c r="S1" s="1083"/>
    </row>
    <row r="2" spans="1:19" ht="15.75" x14ac:dyDescent="0.25">
      <c r="A2" s="949"/>
      <c r="B2" s="949"/>
      <c r="C2" s="949"/>
      <c r="D2" s="949"/>
      <c r="E2" s="949"/>
      <c r="F2" s="949"/>
      <c r="G2" s="949"/>
      <c r="H2" s="949"/>
      <c r="I2" s="949"/>
      <c r="J2" s="949"/>
      <c r="K2" s="949"/>
      <c r="L2" s="949"/>
      <c r="M2" s="949"/>
      <c r="N2" s="949"/>
      <c r="O2" s="949"/>
      <c r="P2" s="949"/>
      <c r="Q2" s="949"/>
      <c r="R2" s="949"/>
      <c r="S2" s="949"/>
    </row>
    <row r="3" spans="1:19" ht="15.75" x14ac:dyDescent="0.25">
      <c r="A3" s="460"/>
      <c r="B3" s="460"/>
      <c r="C3" s="460"/>
      <c r="D3" s="598"/>
      <c r="E3" s="598"/>
      <c r="F3" s="598"/>
      <c r="G3" s="598"/>
      <c r="H3" s="598"/>
      <c r="I3" s="598"/>
      <c r="J3" s="598"/>
      <c r="K3" s="598"/>
      <c r="L3" s="598"/>
      <c r="M3" s="598"/>
      <c r="N3" s="598"/>
      <c r="O3" s="598"/>
      <c r="P3" s="598"/>
      <c r="Q3" s="598"/>
      <c r="R3" s="873"/>
      <c r="S3" s="598"/>
    </row>
    <row r="4" spans="1:19" x14ac:dyDescent="0.2">
      <c r="A4" s="288"/>
      <c r="B4" s="288"/>
      <c r="C4" s="288"/>
      <c r="S4" s="499"/>
    </row>
    <row r="5" spans="1:19" ht="15" x14ac:dyDescent="0.25">
      <c r="A5" s="3"/>
      <c r="B5" s="325"/>
      <c r="C5" s="325"/>
      <c r="D5" s="661" t="s">
        <v>114</v>
      </c>
      <c r="E5" s="500"/>
      <c r="F5" s="642"/>
      <c r="G5" s="661" t="s">
        <v>78</v>
      </c>
      <c r="H5" s="642"/>
      <c r="I5" s="642"/>
      <c r="J5" s="661" t="s">
        <v>116</v>
      </c>
      <c r="K5" s="642"/>
      <c r="L5" s="642"/>
      <c r="M5" s="661" t="s">
        <v>115</v>
      </c>
      <c r="N5" s="642"/>
      <c r="O5" s="642"/>
      <c r="P5" s="661" t="s">
        <v>114</v>
      </c>
      <c r="Q5" s="642"/>
      <c r="R5" s="676"/>
      <c r="S5" s="676" t="s">
        <v>77</v>
      </c>
    </row>
    <row r="6" spans="1:19" ht="15" x14ac:dyDescent="0.25">
      <c r="A6" s="3"/>
      <c r="B6" s="325"/>
      <c r="C6" s="326"/>
      <c r="D6" s="662">
        <v>2018</v>
      </c>
      <c r="E6" s="500"/>
      <c r="F6" s="643"/>
      <c r="G6" s="662">
        <v>2017</v>
      </c>
      <c r="H6" s="642"/>
      <c r="I6" s="643"/>
      <c r="J6" s="662">
        <v>2017</v>
      </c>
      <c r="K6" s="642"/>
      <c r="L6" s="643"/>
      <c r="M6" s="662">
        <v>2017</v>
      </c>
      <c r="N6" s="642"/>
      <c r="O6" s="643"/>
      <c r="P6" s="662">
        <v>2017</v>
      </c>
      <c r="Q6" s="642"/>
      <c r="R6" s="677"/>
      <c r="S6" s="677">
        <v>2017</v>
      </c>
    </row>
    <row r="7" spans="1:19" s="7" customFormat="1" ht="14.25" x14ac:dyDescent="0.2">
      <c r="A7" s="288"/>
      <c r="B7" s="431"/>
      <c r="C7" s="328"/>
      <c r="D7" s="328"/>
      <c r="E7" s="502"/>
      <c r="F7" s="644"/>
      <c r="G7" s="644"/>
      <c r="H7" s="645"/>
      <c r="I7" s="644"/>
      <c r="J7" s="644"/>
      <c r="K7" s="645"/>
      <c r="L7" s="644"/>
      <c r="M7" s="644"/>
      <c r="N7" s="645"/>
      <c r="O7" s="644"/>
      <c r="P7" s="644"/>
      <c r="Q7" s="502"/>
      <c r="R7" s="644"/>
      <c r="S7" s="223"/>
    </row>
    <row r="8" spans="1:19" ht="14.25" x14ac:dyDescent="0.2">
      <c r="A8" s="288"/>
      <c r="B8" s="431"/>
      <c r="C8" s="328"/>
      <c r="D8" s="715"/>
      <c r="E8" s="502"/>
      <c r="F8" s="644"/>
      <c r="G8" s="663"/>
      <c r="H8" s="645"/>
      <c r="I8" s="644"/>
      <c r="J8" s="663"/>
      <c r="K8" s="645"/>
      <c r="L8" s="644"/>
      <c r="M8" s="663"/>
      <c r="N8" s="645"/>
      <c r="O8" s="644"/>
      <c r="P8" s="663"/>
      <c r="Q8" s="502"/>
      <c r="R8" s="644"/>
      <c r="S8" s="715"/>
    </row>
    <row r="9" spans="1:19" ht="14.25" x14ac:dyDescent="0.2">
      <c r="A9" s="288"/>
      <c r="B9" s="431"/>
      <c r="C9" s="328"/>
      <c r="D9" s="715"/>
      <c r="E9" s="502"/>
      <c r="F9" s="644"/>
      <c r="G9" s="663"/>
      <c r="H9" s="645"/>
      <c r="I9" s="644"/>
      <c r="J9" s="663"/>
      <c r="K9" s="645"/>
      <c r="L9" s="644"/>
      <c r="M9" s="663"/>
      <c r="N9" s="645"/>
      <c r="O9" s="644"/>
      <c r="P9" s="663"/>
      <c r="Q9" s="502"/>
      <c r="R9" s="644"/>
      <c r="S9" s="715"/>
    </row>
    <row r="10" spans="1:19" ht="14.25" x14ac:dyDescent="0.2">
      <c r="A10" s="288"/>
      <c r="B10" s="431" t="s">
        <v>300</v>
      </c>
      <c r="C10" s="328" t="s">
        <v>1</v>
      </c>
      <c r="D10" s="984">
        <v>1</v>
      </c>
      <c r="E10" s="502"/>
      <c r="F10" s="644" t="s">
        <v>1</v>
      </c>
      <c r="G10" s="984">
        <v>2.2000000000000002</v>
      </c>
      <c r="H10" s="645"/>
      <c r="I10" s="644" t="s">
        <v>1</v>
      </c>
      <c r="J10" s="967">
        <v>2.2000000000000002</v>
      </c>
      <c r="K10" s="645"/>
      <c r="L10" s="644" t="s">
        <v>1</v>
      </c>
      <c r="M10" s="967">
        <v>0.7</v>
      </c>
      <c r="N10" s="645"/>
      <c r="O10" s="644" t="s">
        <v>1</v>
      </c>
      <c r="P10" s="967">
        <v>0.7</v>
      </c>
      <c r="Q10" s="502"/>
      <c r="R10" s="644" t="s">
        <v>1</v>
      </c>
      <c r="S10" s="984">
        <v>5.8</v>
      </c>
    </row>
    <row r="11" spans="1:19" ht="14.25" x14ac:dyDescent="0.2">
      <c r="A11" s="288"/>
      <c r="B11" s="431" t="s">
        <v>301</v>
      </c>
      <c r="C11" s="295"/>
      <c r="D11" s="985">
        <v>0</v>
      </c>
      <c r="E11" s="502"/>
      <c r="F11" s="651"/>
      <c r="G11" s="985">
        <v>0</v>
      </c>
      <c r="H11" s="645"/>
      <c r="I11" s="651"/>
      <c r="J11" s="968">
        <v>0.5</v>
      </c>
      <c r="K11" s="645"/>
      <c r="L11" s="651"/>
      <c r="M11" s="968">
        <v>0</v>
      </c>
      <c r="N11" s="645"/>
      <c r="O11" s="651"/>
      <c r="P11" s="968">
        <v>5.4</v>
      </c>
      <c r="Q11" s="502"/>
      <c r="R11" s="651"/>
      <c r="S11" s="985">
        <v>5.9</v>
      </c>
    </row>
    <row r="12" spans="1:19" ht="15" x14ac:dyDescent="0.25">
      <c r="A12" s="288"/>
      <c r="B12" s="297" t="s">
        <v>302</v>
      </c>
      <c r="C12" s="325"/>
      <c r="D12" s="986">
        <v>1</v>
      </c>
      <c r="E12" s="502"/>
      <c r="F12" s="642"/>
      <c r="G12" s="986">
        <v>2.2000000000000002</v>
      </c>
      <c r="H12" s="645"/>
      <c r="I12" s="642"/>
      <c r="J12" s="970">
        <v>2.7</v>
      </c>
      <c r="K12" s="645"/>
      <c r="L12" s="642"/>
      <c r="M12" s="970">
        <v>0.7</v>
      </c>
      <c r="N12" s="645"/>
      <c r="O12" s="642"/>
      <c r="P12" s="970">
        <v>6.1</v>
      </c>
      <c r="Q12" s="507"/>
      <c r="R12" s="642"/>
      <c r="S12" s="986">
        <v>11.7</v>
      </c>
    </row>
    <row r="13" spans="1:19" ht="15" x14ac:dyDescent="0.25">
      <c r="A13" s="288"/>
      <c r="B13" s="297"/>
      <c r="C13" s="328"/>
      <c r="D13" s="987"/>
      <c r="E13" s="507"/>
      <c r="F13" s="644"/>
      <c r="G13" s="987"/>
      <c r="H13" s="714"/>
      <c r="I13" s="644"/>
      <c r="J13" s="969"/>
      <c r="K13" s="714"/>
      <c r="L13" s="644"/>
      <c r="M13" s="969"/>
      <c r="N13" s="714"/>
      <c r="O13" s="644"/>
      <c r="P13" s="969"/>
      <c r="Q13" s="507"/>
      <c r="R13" s="644"/>
      <c r="S13" s="987"/>
    </row>
    <row r="14" spans="1:19" ht="14.25" x14ac:dyDescent="0.2">
      <c r="A14" s="288"/>
      <c r="B14" s="431" t="s">
        <v>303</v>
      </c>
      <c r="C14" s="328"/>
      <c r="D14" s="984">
        <v>0.2</v>
      </c>
      <c r="E14" s="502"/>
      <c r="F14" s="644"/>
      <c r="G14" s="984">
        <v>0.3</v>
      </c>
      <c r="H14" s="645"/>
      <c r="I14" s="644"/>
      <c r="J14" s="967">
        <v>0.3</v>
      </c>
      <c r="K14" s="645"/>
      <c r="L14" s="644"/>
      <c r="M14" s="967">
        <v>0.2</v>
      </c>
      <c r="N14" s="645"/>
      <c r="O14" s="644"/>
      <c r="P14" s="967">
        <v>0.2</v>
      </c>
      <c r="Q14" s="502"/>
      <c r="R14" s="644"/>
      <c r="S14" s="984">
        <v>1</v>
      </c>
    </row>
    <row r="15" spans="1:19" ht="14.25" x14ac:dyDescent="0.2">
      <c r="A15" s="288"/>
      <c r="B15" s="431" t="s">
        <v>313</v>
      </c>
      <c r="C15" s="328"/>
      <c r="D15" s="984">
        <v>0.2</v>
      </c>
      <c r="E15" s="502"/>
      <c r="F15" s="644"/>
      <c r="G15" s="984">
        <v>1.2</v>
      </c>
      <c r="H15" s="645"/>
      <c r="I15" s="644"/>
      <c r="J15" s="967">
        <v>0.1</v>
      </c>
      <c r="K15" s="645"/>
      <c r="L15" s="644"/>
      <c r="M15" s="967">
        <v>0.1</v>
      </c>
      <c r="N15" s="645"/>
      <c r="O15" s="644"/>
      <c r="P15" s="967">
        <v>0.3</v>
      </c>
      <c r="Q15" s="502"/>
      <c r="R15" s="644"/>
      <c r="S15" s="984">
        <v>1.7</v>
      </c>
    </row>
    <row r="16" spans="1:19" ht="14.25" x14ac:dyDescent="0.2">
      <c r="A16" s="288"/>
      <c r="B16" s="431" t="s">
        <v>336</v>
      </c>
      <c r="C16" s="296"/>
      <c r="D16" s="988">
        <v>0</v>
      </c>
      <c r="E16" s="502"/>
      <c r="F16" s="653"/>
      <c r="G16" s="988">
        <v>2.5</v>
      </c>
      <c r="H16" s="645"/>
      <c r="I16" s="653"/>
      <c r="J16" s="992">
        <v>0</v>
      </c>
      <c r="K16" s="645"/>
      <c r="L16" s="653"/>
      <c r="M16" s="992">
        <v>0.3</v>
      </c>
      <c r="N16" s="645"/>
      <c r="O16" s="653"/>
      <c r="P16" s="992">
        <v>0</v>
      </c>
      <c r="Q16" s="502"/>
      <c r="R16" s="653"/>
      <c r="S16" s="984">
        <v>2.8</v>
      </c>
    </row>
    <row r="17" spans="1:19" ht="15" x14ac:dyDescent="0.25">
      <c r="A17" s="288"/>
      <c r="B17" s="297" t="s">
        <v>304</v>
      </c>
      <c r="C17" s="468"/>
      <c r="D17" s="989">
        <v>0.4</v>
      </c>
      <c r="E17" s="507"/>
      <c r="F17" s="727"/>
      <c r="G17" s="989">
        <v>4</v>
      </c>
      <c r="H17" s="714"/>
      <c r="I17" s="727"/>
      <c r="J17" s="993">
        <v>0.4</v>
      </c>
      <c r="K17" s="714"/>
      <c r="L17" s="727"/>
      <c r="M17" s="993">
        <v>0.6</v>
      </c>
      <c r="N17" s="714"/>
      <c r="O17" s="727"/>
      <c r="P17" s="993">
        <v>0.5</v>
      </c>
      <c r="Q17" s="507"/>
      <c r="R17" s="727"/>
      <c r="S17" s="989">
        <v>5.5</v>
      </c>
    </row>
    <row r="18" spans="1:19" ht="15" x14ac:dyDescent="0.25">
      <c r="A18" s="288"/>
      <c r="B18" s="297"/>
      <c r="C18" s="328"/>
      <c r="D18" s="987"/>
      <c r="E18" s="507"/>
      <c r="F18" s="644"/>
      <c r="G18" s="987"/>
      <c r="H18" s="714"/>
      <c r="I18" s="644"/>
      <c r="J18" s="969"/>
      <c r="K18" s="714"/>
      <c r="L18" s="644"/>
      <c r="M18" s="969"/>
      <c r="N18" s="714"/>
      <c r="O18" s="644"/>
      <c r="P18" s="969"/>
      <c r="Q18" s="507"/>
      <c r="R18" s="644"/>
      <c r="S18" s="987"/>
    </row>
    <row r="19" spans="1:19" ht="15.75" thickBot="1" x14ac:dyDescent="0.3">
      <c r="A19" s="288"/>
      <c r="B19" s="297" t="s">
        <v>236</v>
      </c>
      <c r="C19" s="657" t="s">
        <v>1</v>
      </c>
      <c r="D19" s="990">
        <v>1.4</v>
      </c>
      <c r="E19" s="507"/>
      <c r="F19" s="657" t="s">
        <v>1</v>
      </c>
      <c r="G19" s="990">
        <v>6.2</v>
      </c>
      <c r="H19" s="714"/>
      <c r="I19" s="657" t="s">
        <v>1</v>
      </c>
      <c r="J19" s="994">
        <v>3.1</v>
      </c>
      <c r="K19" s="714"/>
      <c r="L19" s="657" t="s">
        <v>1</v>
      </c>
      <c r="M19" s="994">
        <v>1.3</v>
      </c>
      <c r="N19" s="714"/>
      <c r="O19" s="657" t="s">
        <v>1</v>
      </c>
      <c r="P19" s="994">
        <v>6.6</v>
      </c>
      <c r="Q19" s="507"/>
      <c r="R19" s="657" t="s">
        <v>1</v>
      </c>
      <c r="S19" s="990">
        <v>17.2</v>
      </c>
    </row>
    <row r="20" spans="1:19" ht="14.25" x14ac:dyDescent="0.2">
      <c r="A20" s="288"/>
      <c r="B20" s="431"/>
      <c r="C20" s="328"/>
      <c r="D20" s="991"/>
      <c r="E20" s="502"/>
      <c r="F20" s="644"/>
      <c r="G20" s="991"/>
      <c r="H20" s="645"/>
      <c r="I20" s="644"/>
      <c r="J20" s="971"/>
      <c r="K20" s="645"/>
      <c r="L20" s="644"/>
      <c r="M20" s="971"/>
      <c r="N20" s="645"/>
      <c r="O20" s="644"/>
      <c r="P20" s="971"/>
      <c r="Q20" s="502"/>
      <c r="R20" s="644"/>
      <c r="S20" s="991"/>
    </row>
    <row r="21" spans="1:19" ht="14.25" x14ac:dyDescent="0.2">
      <c r="A21" s="288"/>
      <c r="B21" s="431"/>
      <c r="C21" s="328"/>
      <c r="D21" s="991"/>
      <c r="E21" s="502"/>
      <c r="F21" s="644"/>
      <c r="G21" s="991"/>
      <c r="H21" s="645"/>
      <c r="I21" s="644"/>
      <c r="J21" s="971"/>
      <c r="K21" s="645"/>
      <c r="L21" s="644"/>
      <c r="M21" s="971"/>
      <c r="N21" s="645"/>
      <c r="O21" s="644"/>
      <c r="P21" s="971"/>
      <c r="Q21" s="502"/>
      <c r="R21" s="644"/>
      <c r="S21" s="991"/>
    </row>
    <row r="22" spans="1:19" ht="14.25" x14ac:dyDescent="0.2">
      <c r="A22" s="288"/>
      <c r="B22" s="431" t="s">
        <v>411</v>
      </c>
      <c r="C22" s="644" t="s">
        <v>1</v>
      </c>
      <c r="D22" s="991">
        <v>-1.8</v>
      </c>
      <c r="E22" s="502"/>
      <c r="F22" s="644" t="s">
        <v>1</v>
      </c>
      <c r="G22" s="991">
        <v>2.2999999999999998</v>
      </c>
      <c r="H22" s="645"/>
      <c r="I22" s="644" t="s">
        <v>1</v>
      </c>
      <c r="J22" s="971">
        <v>-13.1</v>
      </c>
      <c r="K22" s="645"/>
      <c r="L22" s="644" t="s">
        <v>1</v>
      </c>
      <c r="M22" s="971">
        <v>0.7</v>
      </c>
      <c r="N22" s="645"/>
      <c r="O22" s="644" t="s">
        <v>1</v>
      </c>
      <c r="P22" s="971">
        <v>0.7</v>
      </c>
      <c r="Q22" s="502"/>
      <c r="R22" s="644" t="s">
        <v>1</v>
      </c>
      <c r="S22" s="991">
        <v>-9.4</v>
      </c>
    </row>
    <row r="23" spans="1:19" ht="15.75" thickBot="1" x14ac:dyDescent="0.3">
      <c r="A23" s="288"/>
      <c r="B23" s="297" t="s">
        <v>306</v>
      </c>
      <c r="C23" s="260" t="s">
        <v>1</v>
      </c>
      <c r="D23" s="990">
        <v>-0.4</v>
      </c>
      <c r="E23" s="507"/>
      <c r="F23" s="657" t="s">
        <v>1</v>
      </c>
      <c r="G23" s="990">
        <v>8.5</v>
      </c>
      <c r="H23" s="714"/>
      <c r="I23" s="657" t="s">
        <v>1</v>
      </c>
      <c r="J23" s="994">
        <v>-10</v>
      </c>
      <c r="K23" s="714"/>
      <c r="L23" s="657" t="s">
        <v>1</v>
      </c>
      <c r="M23" s="994">
        <v>2</v>
      </c>
      <c r="N23" s="714"/>
      <c r="O23" s="657" t="s">
        <v>1</v>
      </c>
      <c r="P23" s="994">
        <v>7.3</v>
      </c>
      <c r="Q23" s="507"/>
      <c r="R23" s="657" t="s">
        <v>1</v>
      </c>
      <c r="S23" s="990">
        <v>7.8</v>
      </c>
    </row>
    <row r="24" spans="1:19" ht="14.25" x14ac:dyDescent="0.2">
      <c r="A24" s="288"/>
      <c r="B24" s="431"/>
      <c r="C24" s="328"/>
      <c r="D24" s="509"/>
      <c r="E24" s="502"/>
      <c r="F24" s="644"/>
      <c r="G24" s="646"/>
      <c r="H24" s="645"/>
      <c r="I24" s="644"/>
      <c r="J24" s="646"/>
      <c r="K24" s="645"/>
      <c r="L24" s="644"/>
      <c r="M24" s="647"/>
      <c r="N24" s="645"/>
      <c r="O24" s="644"/>
      <c r="P24" s="647"/>
      <c r="Q24" s="502"/>
      <c r="R24" s="644"/>
      <c r="S24" s="509"/>
    </row>
  </sheetData>
  <mergeCells count="1">
    <mergeCell ref="B1:S1"/>
  </mergeCells>
  <printOptions horizontalCentered="1"/>
  <pageMargins left="0.37" right="0.53" top="0.56000000000000005" bottom="1.05" header="0.5" footer="0.33"/>
  <pageSetup scale="73" orientation="landscape" horizontalDpi="1200" verticalDpi="1200" r:id="rId1"/>
  <headerFooter alignWithMargins="0">
    <oddHeader>&amp;R&amp;G</oddHeader>
    <oddFooter>&amp;C&amp;11PAGE 13</oddFooter>
  </headerFooter>
  <customProperties>
    <customPr name="layoutContexts" r:id="rId2"/>
    <customPr name="SaveUndoMode" r:id="rId3"/>
  </customProperties>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9" customWidth="1"/>
    <col min="2" max="2" width="1.5703125" style="9" customWidth="1"/>
    <col min="3" max="3" width="9.7109375" style="9" customWidth="1"/>
    <col min="4" max="4" width="1.28515625" style="9" customWidth="1"/>
    <col min="5" max="5" width="9.42578125" style="9" customWidth="1"/>
    <col min="6" max="6" width="1.28515625" style="9" customWidth="1"/>
    <col min="7" max="7" width="9.7109375" style="9" customWidth="1"/>
    <col min="8" max="8" width="1.28515625" style="9" customWidth="1"/>
    <col min="9" max="9" width="10" style="9" customWidth="1"/>
    <col min="10" max="10" width="1.28515625" style="9" customWidth="1"/>
    <col min="11" max="11" width="9.7109375" style="9" customWidth="1"/>
    <col min="12" max="12" width="1.28515625" style="9" customWidth="1"/>
    <col min="13" max="13" width="9.7109375" style="9" customWidth="1"/>
    <col min="14" max="14" width="1.28515625" style="9" customWidth="1"/>
    <col min="15" max="15" width="9.7109375" style="9" customWidth="1"/>
    <col min="16" max="16" width="9.140625" style="9"/>
    <col min="17" max="17" width="9.7109375" style="9" customWidth="1"/>
    <col min="18" max="18" width="2.85546875" style="9" customWidth="1"/>
    <col min="19" max="20" width="9.7109375" style="9" customWidth="1"/>
    <col min="21" max="21" width="12.7109375" style="9" customWidth="1"/>
    <col min="22" max="22" width="10" style="9" customWidth="1"/>
    <col min="23" max="23" width="9.7109375" style="9" customWidth="1"/>
    <col min="24" max="24" width="1.28515625" style="9" customWidth="1"/>
    <col min="25" max="25" width="9.7109375" style="9" customWidth="1"/>
    <col min="26" max="26" width="1.28515625" style="9" customWidth="1"/>
    <col min="27" max="27" width="9.7109375" style="9" customWidth="1"/>
    <col min="28" max="28" width="1.28515625" style="9" customWidth="1"/>
    <col min="29" max="29" width="9.7109375" style="9" customWidth="1"/>
    <col min="30" max="30" width="1.28515625" style="9" customWidth="1"/>
    <col min="31" max="31" width="9.7109375" style="9" customWidth="1"/>
    <col min="32" max="32" width="1.28515625" style="9" customWidth="1"/>
    <col min="33" max="33" width="9.7109375" style="9" customWidth="1"/>
    <col min="34" max="34" width="1.28515625" style="9" customWidth="1"/>
    <col min="35" max="36" width="9.7109375" style="9" customWidth="1"/>
    <col min="37" max="16384" width="9.140625" style="9"/>
  </cols>
  <sheetData>
    <row r="1" spans="1:36" ht="12.75" customHeight="1" x14ac:dyDescent="0.25">
      <c r="A1" s="136"/>
      <c r="B1" s="136"/>
      <c r="C1" s="136"/>
      <c r="D1" s="136"/>
      <c r="E1" s="136"/>
      <c r="F1" s="136"/>
      <c r="G1" s="137"/>
      <c r="H1" s="136"/>
      <c r="I1" s="141"/>
      <c r="J1" s="136"/>
      <c r="K1" s="141"/>
      <c r="L1" s="136"/>
      <c r="M1" s="141"/>
      <c r="N1" s="136"/>
      <c r="O1" s="141"/>
      <c r="P1" s="141"/>
      <c r="Q1" s="141"/>
      <c r="R1" s="141"/>
      <c r="S1" s="141"/>
      <c r="T1" s="136"/>
      <c r="U1" s="136"/>
      <c r="V1" s="141"/>
      <c r="W1" s="141"/>
      <c r="X1" s="136"/>
      <c r="Y1" s="141"/>
      <c r="Z1" s="136"/>
      <c r="AA1" s="141"/>
      <c r="AB1" s="136"/>
      <c r="AC1" s="141"/>
      <c r="AD1" s="136"/>
      <c r="AE1" s="141"/>
      <c r="AF1" s="136"/>
      <c r="AG1" s="141"/>
      <c r="AH1" s="136"/>
      <c r="AI1" s="141"/>
    </row>
    <row r="2" spans="1:36" ht="12.75" customHeight="1" x14ac:dyDescent="0.25">
      <c r="A2" s="142"/>
      <c r="B2" s="142"/>
      <c r="C2" s="142"/>
      <c r="D2" s="142"/>
      <c r="E2" s="142"/>
      <c r="F2" s="142"/>
      <c r="G2" s="142"/>
      <c r="H2" s="142"/>
      <c r="I2" s="142"/>
      <c r="J2" s="142"/>
      <c r="K2" s="142"/>
      <c r="L2" s="142"/>
      <c r="M2" s="143"/>
      <c r="N2" s="143"/>
      <c r="O2" s="143"/>
      <c r="P2" s="142"/>
      <c r="Q2" s="142"/>
      <c r="R2" s="142"/>
      <c r="S2" s="142"/>
      <c r="T2" s="141"/>
      <c r="U2" s="141"/>
      <c r="V2" s="141"/>
      <c r="W2" s="141"/>
      <c r="X2" s="142"/>
      <c r="Y2" s="142"/>
      <c r="Z2" s="142"/>
      <c r="AA2" s="142"/>
      <c r="AB2" s="142"/>
      <c r="AC2" s="141"/>
      <c r="AD2" s="142"/>
      <c r="AE2" s="141"/>
      <c r="AF2" s="142"/>
      <c r="AG2" s="141"/>
      <c r="AH2" s="142"/>
      <c r="AI2" s="141"/>
    </row>
    <row r="3" spans="1:36" ht="15" x14ac:dyDescent="0.25">
      <c r="A3" s="141"/>
      <c r="B3" s="141"/>
      <c r="C3" s="141"/>
      <c r="D3" s="144"/>
      <c r="E3" s="145" t="s">
        <v>78</v>
      </c>
      <c r="F3" s="144"/>
      <c r="G3" s="141"/>
      <c r="H3" s="145"/>
      <c r="I3" s="141"/>
      <c r="J3" s="145"/>
      <c r="K3" s="145" t="s">
        <v>116</v>
      </c>
      <c r="L3" s="144"/>
      <c r="M3" s="145"/>
      <c r="N3" s="145"/>
      <c r="O3" s="141"/>
      <c r="P3" s="145" t="s">
        <v>115</v>
      </c>
      <c r="Q3" s="141"/>
      <c r="R3" s="141"/>
      <c r="S3" s="146"/>
      <c r="T3" s="144" t="s">
        <v>114</v>
      </c>
      <c r="U3" s="144"/>
      <c r="V3" s="141"/>
      <c r="W3" s="145" t="s">
        <v>78</v>
      </c>
      <c r="X3" s="144"/>
      <c r="Y3" s="141"/>
      <c r="Z3" s="141"/>
      <c r="AA3" s="141"/>
      <c r="AB3" s="141"/>
      <c r="AC3" s="147" t="s">
        <v>77</v>
      </c>
      <c r="AD3" s="141"/>
      <c r="AE3" s="141"/>
      <c r="AF3" s="141"/>
      <c r="AG3" s="141"/>
      <c r="AH3" s="141"/>
      <c r="AI3" s="147" t="s">
        <v>77</v>
      </c>
    </row>
    <row r="4" spans="1:36" ht="15" x14ac:dyDescent="0.25">
      <c r="A4" s="148" t="s">
        <v>104</v>
      </c>
      <c r="B4" s="148"/>
      <c r="C4" s="141"/>
      <c r="D4" s="149"/>
      <c r="E4" s="149">
        <v>2007</v>
      </c>
      <c r="F4" s="144"/>
      <c r="G4" s="141"/>
      <c r="H4" s="150"/>
      <c r="I4" s="141"/>
      <c r="J4" s="149"/>
      <c r="K4" s="149">
        <v>2007</v>
      </c>
      <c r="L4" s="148"/>
      <c r="M4" s="151"/>
      <c r="N4" s="152"/>
      <c r="O4" s="141"/>
      <c r="P4" s="149">
        <v>2007</v>
      </c>
      <c r="Q4" s="141"/>
      <c r="R4" s="141"/>
      <c r="S4" s="153"/>
      <c r="T4" s="154">
        <v>2007</v>
      </c>
      <c r="U4" s="151"/>
      <c r="V4" s="153"/>
      <c r="W4" s="155">
        <v>2006</v>
      </c>
      <c r="X4" s="148"/>
      <c r="Y4" s="141"/>
      <c r="Z4" s="141"/>
      <c r="AA4" s="153"/>
      <c r="AB4" s="1101">
        <v>2007</v>
      </c>
      <c r="AC4" s="1101"/>
      <c r="AD4" s="141"/>
      <c r="AE4" s="141"/>
      <c r="AF4" s="141"/>
      <c r="AG4" s="153"/>
      <c r="AH4" s="1101">
        <v>2006</v>
      </c>
      <c r="AI4" s="1101"/>
      <c r="AJ4" s="66"/>
    </row>
    <row r="5" spans="1:36" ht="6.75" customHeight="1" x14ac:dyDescent="0.25">
      <c r="A5" s="156"/>
      <c r="B5" s="156"/>
      <c r="C5" s="153"/>
      <c r="D5" s="1101"/>
      <c r="E5" s="1101"/>
      <c r="F5" s="144"/>
      <c r="G5" s="141"/>
      <c r="H5" s="157"/>
      <c r="I5" s="153"/>
      <c r="J5" s="1101"/>
      <c r="K5" s="1101"/>
      <c r="L5" s="162"/>
      <c r="M5" s="157"/>
      <c r="N5" s="157"/>
      <c r="O5" s="153"/>
      <c r="P5" s="154"/>
      <c r="Q5" s="141"/>
      <c r="R5" s="141"/>
      <c r="S5" s="162"/>
      <c r="T5" s="162"/>
      <c r="U5" s="162"/>
      <c r="V5" s="141"/>
      <c r="W5" s="141"/>
      <c r="X5" s="162"/>
      <c r="Y5" s="141"/>
      <c r="Z5" s="141"/>
      <c r="AA5" s="141"/>
      <c r="AB5" s="141"/>
      <c r="AC5" s="141"/>
      <c r="AD5" s="141"/>
      <c r="AE5" s="141"/>
      <c r="AF5" s="141"/>
      <c r="AG5" s="141"/>
      <c r="AH5" s="141"/>
      <c r="AI5" s="141"/>
      <c r="AJ5" s="32"/>
    </row>
    <row r="6" spans="1:36" s="12" customFormat="1" ht="12.75" customHeight="1" x14ac:dyDescent="0.2">
      <c r="A6" s="156" t="s">
        <v>106</v>
      </c>
      <c r="B6" s="156"/>
      <c r="C6" s="141"/>
      <c r="D6" s="141"/>
      <c r="E6" s="141">
        <f>I10</f>
        <v>157.19999999999999</v>
      </c>
      <c r="F6" s="163"/>
      <c r="G6" s="164"/>
      <c r="H6" s="165"/>
      <c r="I6" s="141"/>
      <c r="J6" s="141"/>
      <c r="K6" s="141">
        <v>121.2</v>
      </c>
      <c r="L6" s="156"/>
      <c r="M6" s="166"/>
      <c r="N6" s="167"/>
      <c r="O6" s="141"/>
      <c r="P6" s="141">
        <v>70.099999999999994</v>
      </c>
      <c r="Q6" s="164"/>
      <c r="R6" s="164"/>
      <c r="S6" s="1093">
        <v>39.1</v>
      </c>
      <c r="T6" s="1093"/>
      <c r="U6" s="159"/>
      <c r="V6" s="1100">
        <v>20.3</v>
      </c>
      <c r="W6" s="1100"/>
      <c r="X6" s="156"/>
      <c r="Y6" s="164"/>
      <c r="Z6" s="164"/>
      <c r="AA6" s="1093">
        <v>39.1</v>
      </c>
      <c r="AB6" s="1093"/>
      <c r="AC6" s="1093"/>
      <c r="AD6" s="164"/>
      <c r="AE6" s="164"/>
      <c r="AF6" s="164"/>
      <c r="AG6" s="1093">
        <v>0</v>
      </c>
      <c r="AH6" s="1093"/>
      <c r="AI6" s="1093"/>
      <c r="AJ6" s="32"/>
    </row>
    <row r="7" spans="1:36" s="12" customFormat="1" ht="12.75" customHeight="1" x14ac:dyDescent="0.2">
      <c r="A7" s="156" t="s">
        <v>119</v>
      </c>
      <c r="B7" s="156"/>
      <c r="C7" s="1093">
        <f>C26+W26+W40+C40</f>
        <v>-5.8</v>
      </c>
      <c r="D7" s="1093"/>
      <c r="E7" s="1093"/>
      <c r="F7" s="168"/>
      <c r="G7" s="164"/>
      <c r="H7" s="165"/>
      <c r="I7" s="1093">
        <v>-1.9</v>
      </c>
      <c r="J7" s="1093"/>
      <c r="K7" s="1093"/>
      <c r="L7" s="156"/>
      <c r="M7" s="169"/>
      <c r="N7" s="167"/>
      <c r="O7" s="1093">
        <v>-1.2</v>
      </c>
      <c r="P7" s="1093"/>
      <c r="Q7" s="164"/>
      <c r="R7" s="164"/>
      <c r="S7" s="1086">
        <v>-1</v>
      </c>
      <c r="T7" s="1086"/>
      <c r="U7" s="160"/>
      <c r="V7" s="1097">
        <v>0</v>
      </c>
      <c r="W7" s="1097"/>
      <c r="X7" s="156"/>
      <c r="Y7" s="164"/>
      <c r="Z7" s="164"/>
      <c r="AA7" s="1086">
        <v>-9.9</v>
      </c>
      <c r="AB7" s="1086"/>
      <c r="AC7" s="1086"/>
      <c r="AD7" s="164"/>
      <c r="AE7" s="164"/>
      <c r="AF7" s="164"/>
      <c r="AG7" s="1086">
        <v>0</v>
      </c>
      <c r="AH7" s="1086"/>
      <c r="AI7" s="1086"/>
      <c r="AJ7" s="32"/>
    </row>
    <row r="8" spans="1:36" s="12" customFormat="1" ht="12.75" customHeight="1" x14ac:dyDescent="0.2">
      <c r="A8" s="156" t="s">
        <v>107</v>
      </c>
      <c r="B8" s="156"/>
      <c r="C8" s="1086">
        <f>C27+W27+W41+C41</f>
        <v>52.1</v>
      </c>
      <c r="D8" s="1086"/>
      <c r="E8" s="1086"/>
      <c r="F8" s="168"/>
      <c r="G8" s="164"/>
      <c r="H8" s="165"/>
      <c r="I8" s="1086">
        <v>37.1</v>
      </c>
      <c r="J8" s="1086"/>
      <c r="K8" s="1086"/>
      <c r="L8" s="156"/>
      <c r="M8" s="140"/>
      <c r="N8" s="167"/>
      <c r="O8" s="1086">
        <v>52.3</v>
      </c>
      <c r="P8" s="1086"/>
      <c r="Q8" s="164"/>
      <c r="R8" s="164"/>
      <c r="S8" s="1086">
        <v>32</v>
      </c>
      <c r="T8" s="1086"/>
      <c r="U8" s="160"/>
      <c r="V8" s="1098">
        <v>18.8</v>
      </c>
      <c r="W8" s="1098"/>
      <c r="X8" s="156"/>
      <c r="Y8" s="164"/>
      <c r="Z8" s="164"/>
      <c r="AA8" s="1086">
        <v>146.30000000000001</v>
      </c>
      <c r="AB8" s="1086"/>
      <c r="AC8" s="1086"/>
      <c r="AD8" s="164"/>
      <c r="AE8" s="164"/>
      <c r="AF8" s="164"/>
      <c r="AG8" s="1086">
        <v>39.1</v>
      </c>
      <c r="AH8" s="1086"/>
      <c r="AI8" s="1086"/>
      <c r="AJ8" s="32"/>
    </row>
    <row r="9" spans="1:36" s="12" customFormat="1" ht="12.75" customHeight="1" x14ac:dyDescent="0.2">
      <c r="A9" s="156" t="s">
        <v>128</v>
      </c>
      <c r="B9" s="156"/>
      <c r="C9" s="1086">
        <f>C28+C42+W42+W28</f>
        <v>-0.3</v>
      </c>
      <c r="D9" s="1086"/>
      <c r="E9" s="1086"/>
      <c r="F9" s="168"/>
      <c r="G9" s="164"/>
      <c r="H9" s="165"/>
      <c r="I9" s="1095">
        <v>0.8</v>
      </c>
      <c r="J9" s="1095"/>
      <c r="K9" s="1095"/>
      <c r="L9" s="156"/>
      <c r="M9" s="169"/>
      <c r="N9" s="167"/>
      <c r="O9" s="1095">
        <v>0</v>
      </c>
      <c r="P9" s="1095"/>
      <c r="Q9" s="164"/>
      <c r="R9" s="164"/>
      <c r="S9" s="1087">
        <v>0</v>
      </c>
      <c r="T9" s="1087"/>
      <c r="U9" s="161"/>
      <c r="V9" s="1099">
        <v>0</v>
      </c>
      <c r="W9" s="1099"/>
      <c r="X9" s="156"/>
      <c r="Y9" s="164"/>
      <c r="Z9" s="164"/>
      <c r="AA9" s="1087">
        <f>AG42+AG28+M28+M42</f>
        <v>0.5</v>
      </c>
      <c r="AB9" s="1087"/>
      <c r="AC9" s="1087"/>
      <c r="AD9" s="164"/>
      <c r="AE9" s="164"/>
      <c r="AF9" s="164"/>
      <c r="AG9" s="1087">
        <v>0</v>
      </c>
      <c r="AH9" s="1087"/>
      <c r="AI9" s="1087"/>
      <c r="AJ9" s="32"/>
    </row>
    <row r="10" spans="1:36" s="12" customFormat="1" ht="17.25" customHeight="1" thickBot="1" x14ac:dyDescent="0.25">
      <c r="A10" s="156" t="s">
        <v>105</v>
      </c>
      <c r="B10" s="156"/>
      <c r="C10" s="1088">
        <f>C29+W29+W43+C43</f>
        <v>203.2</v>
      </c>
      <c r="D10" s="1088"/>
      <c r="E10" s="1088"/>
      <c r="F10" s="168"/>
      <c r="G10" s="164"/>
      <c r="H10" s="165"/>
      <c r="I10" s="1088">
        <v>157.19999999999999</v>
      </c>
      <c r="J10" s="1088"/>
      <c r="K10" s="1088"/>
      <c r="L10" s="156"/>
      <c r="M10" s="166"/>
      <c r="N10" s="167"/>
      <c r="O10" s="1088">
        <v>121.2</v>
      </c>
      <c r="P10" s="1088"/>
      <c r="Q10" s="164"/>
      <c r="R10" s="164"/>
      <c r="S10" s="1088">
        <v>70.099999999999994</v>
      </c>
      <c r="T10" s="1088"/>
      <c r="U10" s="138"/>
      <c r="V10" s="1102">
        <v>39.1</v>
      </c>
      <c r="W10" s="1102"/>
      <c r="X10" s="156"/>
      <c r="Y10" s="164"/>
      <c r="Z10" s="164"/>
      <c r="AA10" s="1088">
        <v>176</v>
      </c>
      <c r="AB10" s="1088"/>
      <c r="AC10" s="1088"/>
      <c r="AD10" s="164"/>
      <c r="AE10" s="164"/>
      <c r="AF10" s="164"/>
      <c r="AG10" s="1088">
        <v>39.1</v>
      </c>
      <c r="AH10" s="1088"/>
      <c r="AI10" s="1088"/>
      <c r="AJ10" s="32"/>
    </row>
    <row r="11" spans="1:36" s="12" customFormat="1" ht="6.75" customHeight="1" x14ac:dyDescent="0.2">
      <c r="A11" s="156"/>
      <c r="B11" s="156"/>
      <c r="C11" s="1094"/>
      <c r="D11" s="1094"/>
      <c r="E11" s="1094"/>
      <c r="F11" s="168"/>
      <c r="G11" s="164"/>
      <c r="H11" s="170"/>
      <c r="I11" s="1094"/>
      <c r="J11" s="1094"/>
      <c r="K11" s="1094"/>
      <c r="L11" s="168"/>
      <c r="M11" s="170"/>
      <c r="N11" s="170"/>
      <c r="O11" s="1094"/>
      <c r="P11" s="1094"/>
      <c r="Q11" s="164"/>
      <c r="R11" s="164"/>
      <c r="S11" s="168"/>
      <c r="T11" s="168"/>
      <c r="U11" s="168"/>
      <c r="V11" s="164"/>
      <c r="W11" s="164"/>
      <c r="X11" s="168"/>
      <c r="Y11" s="164"/>
      <c r="Z11" s="164"/>
      <c r="AA11" s="164"/>
      <c r="AB11" s="164"/>
      <c r="AC11" s="164"/>
      <c r="AD11" s="164"/>
      <c r="AE11" s="164"/>
      <c r="AF11" s="164"/>
      <c r="AG11" s="164"/>
      <c r="AH11" s="164"/>
      <c r="AI11" s="164"/>
      <c r="AJ11" s="32"/>
    </row>
    <row r="12" spans="1:36" s="12" customFormat="1" ht="14.25" x14ac:dyDescent="0.2">
      <c r="A12" s="156" t="s">
        <v>26</v>
      </c>
      <c r="B12" s="156"/>
      <c r="C12" s="164"/>
      <c r="D12" s="164"/>
      <c r="E12" s="164">
        <f>C31+W31+W45+C45</f>
        <v>58.4</v>
      </c>
      <c r="F12" s="168"/>
      <c r="G12" s="164"/>
      <c r="H12" s="165"/>
      <c r="I12" s="164"/>
      <c r="J12" s="164"/>
      <c r="K12" s="164">
        <v>160.5</v>
      </c>
      <c r="L12" s="156"/>
      <c r="M12" s="166"/>
      <c r="N12" s="167"/>
      <c r="O12" s="164"/>
      <c r="P12" s="164">
        <v>151.9</v>
      </c>
      <c r="Q12" s="164"/>
      <c r="R12" s="164"/>
      <c r="S12" s="1093">
        <v>140.19999999999999</v>
      </c>
      <c r="T12" s="1093"/>
      <c r="U12" s="159"/>
      <c r="V12" s="1100">
        <v>99</v>
      </c>
      <c r="W12" s="1100"/>
      <c r="X12" s="156"/>
      <c r="Y12" s="164"/>
      <c r="Z12" s="164"/>
      <c r="AA12" s="1093">
        <v>611.20000000000005</v>
      </c>
      <c r="AB12" s="1093"/>
      <c r="AC12" s="1093"/>
      <c r="AD12" s="164"/>
      <c r="AE12" s="164"/>
      <c r="AF12" s="164"/>
      <c r="AG12" s="1093">
        <v>243.5</v>
      </c>
      <c r="AH12" s="1093"/>
      <c r="AI12" s="1093"/>
      <c r="AJ12" s="32"/>
    </row>
    <row r="13" spans="1:36" ht="6.75" customHeight="1" x14ac:dyDescent="0.2">
      <c r="A13" s="156"/>
      <c r="B13" s="156"/>
      <c r="C13" s="1093"/>
      <c r="D13" s="1093"/>
      <c r="E13" s="1093"/>
      <c r="F13" s="162"/>
      <c r="G13" s="141"/>
      <c r="H13" s="157"/>
      <c r="I13" s="1093"/>
      <c r="J13" s="1093"/>
      <c r="K13" s="1093"/>
      <c r="L13" s="162"/>
      <c r="M13" s="157"/>
      <c r="N13" s="157"/>
      <c r="O13" s="1093"/>
      <c r="P13" s="1093"/>
      <c r="Q13" s="141"/>
      <c r="R13" s="141"/>
      <c r="S13" s="162"/>
      <c r="T13" s="162"/>
      <c r="U13" s="162"/>
      <c r="V13" s="162"/>
      <c r="W13" s="162"/>
      <c r="X13" s="162"/>
      <c r="Y13" s="141"/>
      <c r="Z13" s="141"/>
      <c r="AA13" s="141"/>
      <c r="AB13" s="141"/>
      <c r="AC13" s="141"/>
      <c r="AD13" s="141"/>
      <c r="AE13" s="141"/>
      <c r="AF13" s="141"/>
      <c r="AG13" s="141"/>
      <c r="AH13" s="141"/>
      <c r="AI13" s="141"/>
      <c r="AJ13" s="32"/>
    </row>
    <row r="14" spans="1:36" ht="14.25" x14ac:dyDescent="0.2">
      <c r="A14" s="156" t="s">
        <v>120</v>
      </c>
      <c r="B14" s="156"/>
      <c r="C14" s="141"/>
      <c r="D14" s="141"/>
      <c r="E14" s="171">
        <f>(C8)/E12</f>
        <v>0.89200000000000002</v>
      </c>
      <c r="F14" s="168"/>
      <c r="G14" s="141"/>
      <c r="H14" s="165"/>
      <c r="I14" s="141"/>
      <c r="J14" s="141"/>
      <c r="K14" s="171">
        <v>0.23100000000000001</v>
      </c>
      <c r="L14" s="156"/>
      <c r="M14" s="172"/>
      <c r="N14" s="152"/>
      <c r="O14" s="141"/>
      <c r="P14" s="171">
        <v>0.34399999999999997</v>
      </c>
      <c r="Q14" s="141"/>
      <c r="R14" s="141"/>
      <c r="S14" s="141"/>
      <c r="T14" s="139">
        <v>0.22800000000000001</v>
      </c>
      <c r="U14" s="139"/>
      <c r="V14" s="1096">
        <v>0.19</v>
      </c>
      <c r="W14" s="1096"/>
      <c r="X14" s="156"/>
      <c r="Y14" s="141"/>
      <c r="Z14" s="141"/>
      <c r="AA14" s="141"/>
      <c r="AB14" s="141"/>
      <c r="AC14" s="173">
        <v>0.23899999999999999</v>
      </c>
      <c r="AD14" s="141"/>
      <c r="AE14" s="141"/>
      <c r="AF14" s="141"/>
      <c r="AG14" s="141"/>
      <c r="AH14" s="141"/>
      <c r="AI14" s="173">
        <v>0.161</v>
      </c>
      <c r="AJ14" s="32"/>
    </row>
    <row r="15" spans="1:36" ht="14.25" x14ac:dyDescent="0.2">
      <c r="A15" s="156" t="s">
        <v>122</v>
      </c>
      <c r="B15" s="156"/>
      <c r="C15" s="141"/>
      <c r="D15" s="141"/>
      <c r="E15" s="173">
        <f>(105.7)/C10</f>
        <v>0.52</v>
      </c>
      <c r="F15" s="168"/>
      <c r="G15" s="141"/>
      <c r="H15" s="165"/>
      <c r="I15" s="141"/>
      <c r="J15" s="141"/>
      <c r="K15" s="173">
        <v>0.70199999999999996</v>
      </c>
      <c r="L15" s="156"/>
      <c r="M15" s="172"/>
      <c r="N15" s="165"/>
      <c r="O15" s="141"/>
      <c r="P15" s="171">
        <v>0.68400000000000005</v>
      </c>
      <c r="Q15" s="141"/>
      <c r="R15" s="141"/>
      <c r="S15" s="139"/>
      <c r="T15" s="139">
        <v>0.76600000000000001</v>
      </c>
      <c r="U15" s="139"/>
      <c r="V15" s="139"/>
      <c r="W15" s="139">
        <v>0.96899999999999997</v>
      </c>
      <c r="X15" s="156"/>
      <c r="Y15" s="141"/>
      <c r="Z15" s="141"/>
      <c r="AA15" s="141"/>
      <c r="AB15" s="141"/>
      <c r="AC15" s="173">
        <f>(105.7)/AA10</f>
        <v>0.60099999999999998</v>
      </c>
      <c r="AD15" s="141"/>
      <c r="AE15" s="141"/>
      <c r="AF15" s="141"/>
      <c r="AG15" s="141"/>
      <c r="AH15" s="141"/>
      <c r="AI15" s="171">
        <v>0.96899999999999997</v>
      </c>
      <c r="AJ15" s="32"/>
    </row>
    <row r="16" spans="1:36" ht="14.25" x14ac:dyDescent="0.2">
      <c r="A16" s="156"/>
      <c r="B16" s="156"/>
      <c r="C16" s="141"/>
      <c r="D16" s="141"/>
      <c r="E16" s="173"/>
      <c r="F16" s="168"/>
      <c r="G16" s="141"/>
      <c r="H16" s="165"/>
      <c r="I16" s="141"/>
      <c r="J16" s="141"/>
      <c r="K16" s="173"/>
      <c r="L16" s="156"/>
      <c r="M16" s="172"/>
      <c r="N16" s="165"/>
      <c r="O16" s="141"/>
      <c r="P16" s="171"/>
      <c r="Q16" s="141"/>
      <c r="R16" s="141"/>
      <c r="S16" s="139"/>
      <c r="T16" s="139"/>
      <c r="U16" s="139"/>
      <c r="V16" s="139"/>
      <c r="W16" s="139"/>
      <c r="X16" s="156"/>
      <c r="Y16" s="141"/>
      <c r="Z16" s="141"/>
      <c r="AA16" s="141"/>
      <c r="AB16" s="141"/>
      <c r="AC16" s="173"/>
      <c r="AD16" s="141"/>
      <c r="AE16" s="141"/>
      <c r="AF16" s="141"/>
      <c r="AG16" s="141"/>
      <c r="AH16" s="141"/>
      <c r="AI16" s="171"/>
      <c r="AJ16" s="32"/>
    </row>
    <row r="17" spans="1:43" ht="14.25" x14ac:dyDescent="0.2">
      <c r="A17" s="156"/>
      <c r="B17" s="156"/>
      <c r="C17" s="141"/>
      <c r="D17" s="141"/>
      <c r="E17" s="173"/>
      <c r="F17" s="168"/>
      <c r="G17" s="141"/>
      <c r="H17" s="165"/>
      <c r="I17" s="141"/>
      <c r="J17" s="141"/>
      <c r="K17" s="173"/>
      <c r="L17" s="156"/>
      <c r="M17" s="172"/>
      <c r="N17" s="165"/>
      <c r="O17" s="141"/>
      <c r="P17" s="171"/>
      <c r="Q17" s="141"/>
      <c r="R17" s="141"/>
      <c r="S17" s="139"/>
      <c r="T17" s="139"/>
      <c r="U17" s="139"/>
      <c r="V17" s="139"/>
      <c r="W17" s="139"/>
      <c r="X17" s="156"/>
      <c r="Y17" s="141"/>
      <c r="Z17" s="141"/>
      <c r="AA17" s="141"/>
      <c r="AB17" s="141"/>
      <c r="AC17" s="173"/>
      <c r="AD17" s="141"/>
      <c r="AE17" s="141"/>
      <c r="AF17" s="141"/>
      <c r="AG17" s="141"/>
      <c r="AH17" s="141"/>
      <c r="AI17" s="171"/>
      <c r="AJ17" s="32"/>
    </row>
    <row r="18" spans="1:43" ht="16.5" x14ac:dyDescent="0.2">
      <c r="A18" s="174"/>
      <c r="B18" s="174"/>
      <c r="C18" s="174"/>
      <c r="D18" s="174"/>
      <c r="E18" s="174"/>
      <c r="F18" s="174"/>
      <c r="G18" s="174"/>
      <c r="H18" s="174"/>
      <c r="I18" s="175"/>
      <c r="J18" s="174"/>
      <c r="K18" s="175"/>
      <c r="L18" s="174"/>
      <c r="M18" s="175"/>
      <c r="N18" s="174"/>
      <c r="O18" s="175"/>
      <c r="P18" s="153"/>
      <c r="Q18" s="176"/>
      <c r="R18" s="176"/>
      <c r="S18" s="176"/>
      <c r="T18" s="174"/>
      <c r="U18" s="174"/>
      <c r="V18" s="153"/>
      <c r="W18" s="153"/>
      <c r="X18" s="174"/>
      <c r="Y18" s="176"/>
      <c r="Z18" s="174"/>
      <c r="AA18" s="176"/>
      <c r="AB18" s="174"/>
      <c r="AC18" s="175"/>
      <c r="AD18" s="174"/>
      <c r="AE18" s="153"/>
      <c r="AF18" s="174"/>
      <c r="AG18" s="175"/>
      <c r="AH18" s="174"/>
      <c r="AI18" s="175"/>
      <c r="AJ18" s="32"/>
    </row>
    <row r="19" spans="1:43" ht="16.5" x14ac:dyDescent="0.2">
      <c r="A19" s="165"/>
      <c r="B19" s="165"/>
      <c r="C19" s="165"/>
      <c r="D19" s="165"/>
      <c r="E19" s="165"/>
      <c r="F19" s="165"/>
      <c r="G19" s="165"/>
      <c r="H19" s="165"/>
      <c r="I19" s="212"/>
      <c r="J19" s="165"/>
      <c r="K19" s="212"/>
      <c r="L19" s="165"/>
      <c r="M19" s="212"/>
      <c r="N19" s="165"/>
      <c r="O19" s="212"/>
      <c r="P19" s="152"/>
      <c r="Q19" s="213"/>
      <c r="R19" s="213"/>
      <c r="S19" s="213"/>
      <c r="T19" s="165"/>
      <c r="U19" s="165"/>
      <c r="V19" s="152"/>
      <c r="W19" s="152"/>
      <c r="X19" s="165"/>
      <c r="Y19" s="213"/>
      <c r="Z19" s="165"/>
      <c r="AA19" s="213"/>
      <c r="AB19" s="165"/>
      <c r="AC19" s="212"/>
      <c r="AD19" s="165"/>
      <c r="AE19" s="152"/>
      <c r="AF19" s="165"/>
      <c r="AG19" s="212"/>
      <c r="AH19" s="165"/>
      <c r="AI19" s="212"/>
      <c r="AJ19" s="32"/>
    </row>
    <row r="20" spans="1:43" ht="16.5" x14ac:dyDescent="0.2">
      <c r="A20" s="165"/>
      <c r="B20" s="165"/>
      <c r="C20" s="165"/>
      <c r="D20" s="165"/>
      <c r="E20" s="165"/>
      <c r="F20" s="165"/>
      <c r="G20" s="165"/>
      <c r="H20" s="165"/>
      <c r="I20" s="212"/>
      <c r="J20" s="165"/>
      <c r="K20" s="212"/>
      <c r="L20" s="165"/>
      <c r="M20" s="212"/>
      <c r="N20" s="165"/>
      <c r="O20" s="212"/>
      <c r="P20" s="152"/>
      <c r="Q20" s="213"/>
      <c r="R20" s="213"/>
      <c r="S20" s="213"/>
      <c r="T20" s="165"/>
      <c r="U20" s="165"/>
      <c r="V20" s="152"/>
      <c r="W20" s="152"/>
      <c r="X20" s="165"/>
      <c r="Y20" s="213"/>
      <c r="Z20" s="165"/>
      <c r="AA20" s="213"/>
      <c r="AB20" s="165"/>
      <c r="AC20" s="212"/>
      <c r="AD20" s="165"/>
      <c r="AE20" s="152"/>
      <c r="AF20" s="165"/>
      <c r="AG20" s="212"/>
      <c r="AH20" s="165"/>
      <c r="AI20" s="212"/>
      <c r="AJ20" s="32"/>
    </row>
    <row r="21" spans="1:43" ht="16.5" x14ac:dyDescent="0.2">
      <c r="A21" s="156"/>
      <c r="B21" s="156"/>
      <c r="C21" s="156"/>
      <c r="D21" s="156"/>
      <c r="E21" s="156"/>
      <c r="F21" s="156"/>
      <c r="G21" s="156"/>
      <c r="H21" s="156"/>
      <c r="I21" s="177"/>
      <c r="J21" s="156"/>
      <c r="K21" s="177"/>
      <c r="L21" s="156"/>
      <c r="M21" s="177"/>
      <c r="N21" s="156"/>
      <c r="O21" s="177"/>
      <c r="P21" s="177"/>
      <c r="Q21" s="178"/>
      <c r="R21" s="178"/>
      <c r="S21" s="178"/>
      <c r="T21" s="156"/>
      <c r="U21" s="156"/>
      <c r="V21" s="164"/>
      <c r="W21" s="178"/>
      <c r="X21" s="156"/>
      <c r="Y21" s="178"/>
      <c r="Z21" s="156"/>
      <c r="AA21" s="178"/>
      <c r="AB21" s="156"/>
      <c r="AC21" s="177"/>
      <c r="AD21" s="156"/>
      <c r="AE21" s="177"/>
      <c r="AF21" s="156"/>
      <c r="AG21" s="177"/>
      <c r="AH21" s="156"/>
      <c r="AI21" s="177"/>
      <c r="AJ21" s="32"/>
    </row>
    <row r="22" spans="1:43" ht="17.25" x14ac:dyDescent="0.25">
      <c r="A22" s="156"/>
      <c r="B22" s="156"/>
      <c r="C22" s="179" t="s">
        <v>78</v>
      </c>
      <c r="D22" s="179"/>
      <c r="E22" s="179" t="s">
        <v>116</v>
      </c>
      <c r="F22" s="179"/>
      <c r="G22" s="179" t="s">
        <v>115</v>
      </c>
      <c r="H22" s="179"/>
      <c r="I22" s="179" t="s">
        <v>114</v>
      </c>
      <c r="J22" s="179"/>
      <c r="K22" s="179" t="s">
        <v>78</v>
      </c>
      <c r="L22" s="179"/>
      <c r="M22" s="147" t="s">
        <v>77</v>
      </c>
      <c r="N22" s="179"/>
      <c r="O22" s="147" t="s">
        <v>77</v>
      </c>
      <c r="P22" s="141"/>
      <c r="Q22" s="178"/>
      <c r="R22" s="178"/>
      <c r="S22" s="178"/>
      <c r="T22" s="156"/>
      <c r="U22" s="156"/>
      <c r="V22" s="164"/>
      <c r="W22" s="179" t="s">
        <v>78</v>
      </c>
      <c r="X22" s="179"/>
      <c r="Y22" s="179" t="s">
        <v>116</v>
      </c>
      <c r="Z22" s="179"/>
      <c r="AA22" s="179" t="s">
        <v>115</v>
      </c>
      <c r="AB22" s="179"/>
      <c r="AC22" s="179" t="s">
        <v>114</v>
      </c>
      <c r="AD22" s="179"/>
      <c r="AE22" s="179" t="s">
        <v>78</v>
      </c>
      <c r="AF22" s="179"/>
      <c r="AG22" s="147" t="s">
        <v>77</v>
      </c>
      <c r="AH22" s="179"/>
      <c r="AI22" s="147" t="s">
        <v>77</v>
      </c>
      <c r="AJ22" s="32"/>
    </row>
    <row r="23" spans="1:43" ht="15" x14ac:dyDescent="0.25">
      <c r="A23" s="148" t="s">
        <v>48</v>
      </c>
      <c r="B23" s="148"/>
      <c r="C23" s="154">
        <v>2007</v>
      </c>
      <c r="D23" s="154"/>
      <c r="E23" s="154">
        <v>2007</v>
      </c>
      <c r="F23" s="154"/>
      <c r="G23" s="154">
        <v>2007</v>
      </c>
      <c r="H23" s="154"/>
      <c r="I23" s="154">
        <v>2007</v>
      </c>
      <c r="J23" s="154"/>
      <c r="K23" s="154">
        <v>2006</v>
      </c>
      <c r="L23" s="154"/>
      <c r="M23" s="180">
        <v>2007</v>
      </c>
      <c r="N23" s="154"/>
      <c r="O23" s="180">
        <v>2006</v>
      </c>
      <c r="P23" s="141"/>
      <c r="Q23" s="141"/>
      <c r="R23" s="148"/>
      <c r="S23" s="148"/>
      <c r="T23" s="156"/>
      <c r="U23" s="148" t="s">
        <v>49</v>
      </c>
      <c r="V23" s="164"/>
      <c r="W23" s="154">
        <v>2007</v>
      </c>
      <c r="X23" s="154"/>
      <c r="Y23" s="154">
        <v>2007</v>
      </c>
      <c r="Z23" s="154"/>
      <c r="AA23" s="154">
        <v>2007</v>
      </c>
      <c r="AB23" s="154"/>
      <c r="AC23" s="154">
        <v>2007</v>
      </c>
      <c r="AD23" s="154"/>
      <c r="AE23" s="154">
        <v>2006</v>
      </c>
      <c r="AF23" s="154"/>
      <c r="AG23" s="180">
        <v>2007</v>
      </c>
      <c r="AH23" s="154"/>
      <c r="AI23" s="180">
        <v>2006</v>
      </c>
      <c r="AJ23" s="32"/>
    </row>
    <row r="24" spans="1:43" ht="6.75" customHeight="1" x14ac:dyDescent="0.2">
      <c r="A24" s="156"/>
      <c r="B24" s="156"/>
      <c r="C24" s="181"/>
      <c r="D24" s="181"/>
      <c r="E24" s="181"/>
      <c r="F24" s="181"/>
      <c r="G24" s="181"/>
      <c r="H24" s="181"/>
      <c r="I24" s="181"/>
      <c r="J24" s="181"/>
      <c r="K24" s="181"/>
      <c r="L24" s="181"/>
      <c r="M24" s="181"/>
      <c r="N24" s="181"/>
      <c r="O24" s="181"/>
      <c r="P24" s="141"/>
      <c r="Q24" s="141"/>
      <c r="R24" s="156"/>
      <c r="S24" s="156"/>
      <c r="T24" s="156"/>
      <c r="U24" s="156"/>
      <c r="V24" s="164"/>
      <c r="W24" s="181"/>
      <c r="X24" s="181"/>
      <c r="Y24" s="141"/>
      <c r="Z24" s="181"/>
      <c r="AA24" s="181"/>
      <c r="AB24" s="181"/>
      <c r="AC24" s="181"/>
      <c r="AD24" s="181"/>
      <c r="AE24" s="181"/>
      <c r="AF24" s="181"/>
      <c r="AG24" s="181"/>
      <c r="AH24" s="181"/>
      <c r="AI24" s="141"/>
      <c r="AJ24" s="32"/>
    </row>
    <row r="25" spans="1:43" s="12" customFormat="1" ht="12.75" customHeight="1" x14ac:dyDescent="0.2">
      <c r="A25" s="156" t="s">
        <v>106</v>
      </c>
      <c r="B25" s="156"/>
      <c r="C25" s="182">
        <f>E29</f>
        <v>52.4</v>
      </c>
      <c r="D25" s="182"/>
      <c r="E25" s="182">
        <v>45.4</v>
      </c>
      <c r="F25" s="182"/>
      <c r="G25" s="182">
        <v>27.5</v>
      </c>
      <c r="H25" s="182"/>
      <c r="I25" s="182">
        <v>13.2</v>
      </c>
      <c r="J25" s="182"/>
      <c r="K25" s="182">
        <v>6</v>
      </c>
      <c r="L25" s="182"/>
      <c r="M25" s="182">
        <f>O29</f>
        <v>13.2</v>
      </c>
      <c r="N25" s="182"/>
      <c r="O25" s="183">
        <v>0</v>
      </c>
      <c r="P25" s="164"/>
      <c r="Q25" s="164"/>
      <c r="R25" s="156"/>
      <c r="S25" s="156"/>
      <c r="T25" s="156"/>
      <c r="U25" s="156" t="s">
        <v>106</v>
      </c>
      <c r="V25" s="164"/>
      <c r="W25" s="182">
        <f>Y29</f>
        <v>70.7</v>
      </c>
      <c r="X25" s="182"/>
      <c r="Y25" s="182">
        <v>50.6</v>
      </c>
      <c r="Z25" s="182"/>
      <c r="AA25" s="182">
        <v>28.6</v>
      </c>
      <c r="AB25" s="182"/>
      <c r="AC25" s="182">
        <v>17.2</v>
      </c>
      <c r="AD25" s="182"/>
      <c r="AE25" s="182">
        <v>9.8000000000000007</v>
      </c>
      <c r="AF25" s="182"/>
      <c r="AG25" s="182">
        <f>AI29</f>
        <v>17.2</v>
      </c>
      <c r="AH25" s="182"/>
      <c r="AI25" s="183">
        <v>0</v>
      </c>
      <c r="AJ25" s="32"/>
    </row>
    <row r="26" spans="1:43" s="12" customFormat="1" ht="12.75" customHeight="1" x14ac:dyDescent="0.2">
      <c r="A26" s="156" t="s">
        <v>119</v>
      </c>
      <c r="B26" s="156"/>
      <c r="C26" s="184">
        <v>-0.2</v>
      </c>
      <c r="D26" s="184"/>
      <c r="E26" s="181">
        <v>0</v>
      </c>
      <c r="F26" s="184"/>
      <c r="G26" s="184">
        <v>-0.2</v>
      </c>
      <c r="H26" s="184"/>
      <c r="I26" s="184">
        <v>0</v>
      </c>
      <c r="J26" s="184"/>
      <c r="K26" s="184">
        <v>0</v>
      </c>
      <c r="L26" s="184"/>
      <c r="M26" s="184">
        <f>SUM(C26:K26)</f>
        <v>-0.4</v>
      </c>
      <c r="N26" s="184"/>
      <c r="O26" s="184">
        <v>0</v>
      </c>
      <c r="P26" s="164"/>
      <c r="Q26" s="164"/>
      <c r="R26" s="156"/>
      <c r="S26" s="156"/>
      <c r="T26" s="156"/>
      <c r="U26" s="156" t="s">
        <v>119</v>
      </c>
      <c r="V26" s="164"/>
      <c r="W26" s="181">
        <v>-3.5</v>
      </c>
      <c r="X26" s="184"/>
      <c r="Y26" s="181">
        <v>-0.8</v>
      </c>
      <c r="Z26" s="184"/>
      <c r="AA26" s="181">
        <v>-0.8</v>
      </c>
      <c r="AB26" s="184"/>
      <c r="AC26" s="181">
        <v>-0.7</v>
      </c>
      <c r="AD26" s="184"/>
      <c r="AE26" s="181">
        <v>0</v>
      </c>
      <c r="AF26" s="184"/>
      <c r="AG26" s="184">
        <f>SUM(W26:AC26)</f>
        <v>-5.8</v>
      </c>
      <c r="AH26" s="184"/>
      <c r="AI26" s="164">
        <v>0</v>
      </c>
      <c r="AJ26" s="32"/>
    </row>
    <row r="27" spans="1:43" s="12" customFormat="1" ht="12.75" customHeight="1" x14ac:dyDescent="0.2">
      <c r="A27" s="156" t="s">
        <v>107</v>
      </c>
      <c r="B27" s="156"/>
      <c r="C27" s="181">
        <f>Property!G22</f>
        <v>52</v>
      </c>
      <c r="D27" s="181"/>
      <c r="E27" s="181">
        <v>6.6</v>
      </c>
      <c r="F27" s="181"/>
      <c r="G27" s="181">
        <v>18.100000000000001</v>
      </c>
      <c r="H27" s="181"/>
      <c r="I27" s="181">
        <v>14.3</v>
      </c>
      <c r="J27" s="181"/>
      <c r="K27" s="181">
        <v>7.2</v>
      </c>
      <c r="L27" s="181"/>
      <c r="M27" s="184">
        <f>SUM(C27:I27)</f>
        <v>91</v>
      </c>
      <c r="N27" s="181"/>
      <c r="O27" s="181">
        <v>13.2</v>
      </c>
      <c r="P27" s="164"/>
      <c r="Q27" s="164"/>
      <c r="R27" s="156"/>
      <c r="S27" s="156"/>
      <c r="T27" s="156"/>
      <c r="U27" s="156" t="s">
        <v>107</v>
      </c>
      <c r="V27" s="164"/>
      <c r="W27" s="181">
        <f>Energy!G22</f>
        <v>-4.7</v>
      </c>
      <c r="X27" s="181"/>
      <c r="Y27" s="181">
        <v>20.7</v>
      </c>
      <c r="Z27" s="181"/>
      <c r="AA27" s="181">
        <v>22.8</v>
      </c>
      <c r="AB27" s="181"/>
      <c r="AC27" s="181">
        <v>12.1</v>
      </c>
      <c r="AD27" s="181"/>
      <c r="AE27" s="181">
        <v>7.4</v>
      </c>
      <c r="AF27" s="181"/>
      <c r="AG27" s="184">
        <f>SUM(W27:AC27)</f>
        <v>50.9</v>
      </c>
      <c r="AH27" s="181"/>
      <c r="AI27" s="164">
        <v>17.2</v>
      </c>
      <c r="AJ27" s="32"/>
    </row>
    <row r="28" spans="1:43" s="12" customFormat="1" ht="12.75" customHeight="1" x14ac:dyDescent="0.25">
      <c r="A28" s="156" t="s">
        <v>128</v>
      </c>
      <c r="B28" s="156"/>
      <c r="C28" s="181">
        <v>-0.1</v>
      </c>
      <c r="D28" s="181"/>
      <c r="E28" s="181">
        <v>0.4</v>
      </c>
      <c r="F28" s="181"/>
      <c r="G28" s="181">
        <v>0</v>
      </c>
      <c r="H28" s="181"/>
      <c r="I28" s="181">
        <v>0</v>
      </c>
      <c r="J28" s="181"/>
      <c r="K28" s="181">
        <v>0</v>
      </c>
      <c r="L28" s="181"/>
      <c r="M28" s="184">
        <f>SUM(C28:K28)</f>
        <v>0.3</v>
      </c>
      <c r="N28" s="181"/>
      <c r="O28" s="181">
        <v>0</v>
      </c>
      <c r="P28" s="164"/>
      <c r="Q28" s="164"/>
      <c r="R28" s="156"/>
      <c r="S28" s="156"/>
      <c r="T28" s="156"/>
      <c r="U28" s="156" t="s">
        <v>128</v>
      </c>
      <c r="V28" s="164"/>
      <c r="W28" s="181">
        <v>0</v>
      </c>
      <c r="X28" s="181"/>
      <c r="Y28" s="181">
        <v>0.2</v>
      </c>
      <c r="Z28" s="181"/>
      <c r="AA28" s="181">
        <v>0</v>
      </c>
      <c r="AB28" s="181"/>
      <c r="AC28" s="181">
        <v>0</v>
      </c>
      <c r="AD28" s="181"/>
      <c r="AE28" s="181">
        <v>0</v>
      </c>
      <c r="AF28" s="181"/>
      <c r="AG28" s="184">
        <f>SUM(W28:AC28)</f>
        <v>0.2</v>
      </c>
      <c r="AH28" s="181"/>
      <c r="AI28" s="164">
        <v>0</v>
      </c>
      <c r="AJ28" s="32"/>
      <c r="AO28" s="133"/>
      <c r="AP28" s="133"/>
      <c r="AQ28" s="133"/>
    </row>
    <row r="29" spans="1:43" s="12" customFormat="1" ht="17.25" customHeight="1" thickBot="1" x14ac:dyDescent="0.25">
      <c r="A29" s="156" t="s">
        <v>105</v>
      </c>
      <c r="B29" s="156"/>
      <c r="C29" s="185">
        <f>SUM(C25:C28)</f>
        <v>104.1</v>
      </c>
      <c r="D29" s="185"/>
      <c r="E29" s="185">
        <v>52.4</v>
      </c>
      <c r="F29" s="185"/>
      <c r="G29" s="185">
        <v>45.4</v>
      </c>
      <c r="H29" s="185"/>
      <c r="I29" s="185">
        <v>27.5</v>
      </c>
      <c r="J29" s="185"/>
      <c r="K29" s="185">
        <v>13.2</v>
      </c>
      <c r="L29" s="185"/>
      <c r="M29" s="185">
        <f>SUM(M25:M28)</f>
        <v>104.1</v>
      </c>
      <c r="N29" s="185"/>
      <c r="O29" s="185">
        <f>SUM(O25:O28)</f>
        <v>13.2</v>
      </c>
      <c r="P29" s="164"/>
      <c r="Q29" s="164"/>
      <c r="R29" s="156"/>
      <c r="S29" s="156"/>
      <c r="T29" s="156"/>
      <c r="U29" s="156" t="s">
        <v>105</v>
      </c>
      <c r="V29" s="164"/>
      <c r="W29" s="185">
        <f>SUM(W25:W28)</f>
        <v>62.5</v>
      </c>
      <c r="X29" s="185"/>
      <c r="Y29" s="185">
        <v>70.7</v>
      </c>
      <c r="Z29" s="185"/>
      <c r="AA29" s="185">
        <v>50.6</v>
      </c>
      <c r="AB29" s="185"/>
      <c r="AC29" s="185">
        <v>28.6</v>
      </c>
      <c r="AD29" s="185"/>
      <c r="AE29" s="185">
        <v>17.2</v>
      </c>
      <c r="AF29" s="185"/>
      <c r="AG29" s="185">
        <f>SUM(AG25:AG28)</f>
        <v>62.5</v>
      </c>
      <c r="AH29" s="185"/>
      <c r="AI29" s="185">
        <f>SUM(AI25:AI28)</f>
        <v>17.2</v>
      </c>
      <c r="AO29" s="9"/>
      <c r="AP29" s="135"/>
      <c r="AQ29" s="9" t="s">
        <v>78</v>
      </c>
    </row>
    <row r="30" spans="1:43" s="12" customFormat="1" ht="6.75" customHeight="1" x14ac:dyDescent="0.2">
      <c r="A30" s="156"/>
      <c r="B30" s="156"/>
      <c r="C30" s="181"/>
      <c r="D30" s="181"/>
      <c r="E30" s="181"/>
      <c r="F30" s="181"/>
      <c r="G30" s="181"/>
      <c r="H30" s="181"/>
      <c r="I30" s="181"/>
      <c r="J30" s="181"/>
      <c r="K30" s="181"/>
      <c r="L30" s="181"/>
      <c r="M30" s="181"/>
      <c r="N30" s="181"/>
      <c r="O30" s="181"/>
      <c r="P30" s="164"/>
      <c r="Q30" s="164"/>
      <c r="R30" s="156"/>
      <c r="S30" s="156"/>
      <c r="T30" s="156"/>
      <c r="U30" s="156"/>
      <c r="V30" s="164"/>
      <c r="W30" s="181"/>
      <c r="X30" s="181"/>
      <c r="Y30" s="181"/>
      <c r="Z30" s="181"/>
      <c r="AA30" s="181"/>
      <c r="AB30" s="181"/>
      <c r="AC30" s="181"/>
      <c r="AD30" s="181"/>
      <c r="AE30" s="181"/>
      <c r="AF30" s="181"/>
      <c r="AG30" s="181"/>
      <c r="AH30" s="181"/>
      <c r="AI30" s="164"/>
      <c r="AO30" s="9"/>
      <c r="AP30" s="126"/>
      <c r="AQ30" s="9">
        <v>2006</v>
      </c>
    </row>
    <row r="31" spans="1:43" s="12" customFormat="1" ht="14.25" x14ac:dyDescent="0.2">
      <c r="A31" s="156" t="s">
        <v>26</v>
      </c>
      <c r="B31" s="156"/>
      <c r="C31" s="182">
        <f>Property!G18</f>
        <v>39.299999999999997</v>
      </c>
      <c r="D31" s="182"/>
      <c r="E31" s="182">
        <v>68.099999999999994</v>
      </c>
      <c r="F31" s="182"/>
      <c r="G31" s="182">
        <v>66.2</v>
      </c>
      <c r="H31" s="182"/>
      <c r="I31" s="182">
        <v>57.3</v>
      </c>
      <c r="J31" s="182"/>
      <c r="K31" s="182">
        <v>40.5</v>
      </c>
      <c r="L31" s="182"/>
      <c r="M31" s="182" t="e">
        <f>Property!#REF!</f>
        <v>#REF!</v>
      </c>
      <c r="N31" s="182"/>
      <c r="O31" s="182" t="e">
        <f>Property!#REF!</f>
        <v>#REF!</v>
      </c>
      <c r="P31" s="164"/>
      <c r="Q31" s="164"/>
      <c r="R31" s="156"/>
      <c r="S31" s="156"/>
      <c r="T31" s="156"/>
      <c r="U31" s="156" t="s">
        <v>26</v>
      </c>
      <c r="V31" s="164"/>
      <c r="W31" s="182">
        <f>Energy!G18</f>
        <v>6.5</v>
      </c>
      <c r="X31" s="182"/>
      <c r="Y31" s="182">
        <v>51</v>
      </c>
      <c r="Z31" s="182"/>
      <c r="AA31" s="182">
        <v>51.6</v>
      </c>
      <c r="AB31" s="182"/>
      <c r="AC31" s="182">
        <v>52.1</v>
      </c>
      <c r="AD31" s="182"/>
      <c r="AE31" s="182">
        <v>45</v>
      </c>
      <c r="AF31" s="182"/>
      <c r="AG31" s="182" t="e">
        <f>Energy!#REF!</f>
        <v>#REF!</v>
      </c>
      <c r="AH31" s="182"/>
      <c r="AI31" s="182" t="e">
        <f>Energy!#REF!</f>
        <v>#REF!</v>
      </c>
      <c r="AO31" s="63"/>
      <c r="AP31" s="55"/>
      <c r="AQ31" s="63"/>
    </row>
    <row r="32" spans="1:43" ht="6.75" customHeight="1" x14ac:dyDescent="0.2">
      <c r="A32" s="156"/>
      <c r="B32" s="156"/>
      <c r="C32" s="156"/>
      <c r="D32" s="156"/>
      <c r="E32" s="156"/>
      <c r="F32" s="156"/>
      <c r="G32" s="156"/>
      <c r="H32" s="156"/>
      <c r="I32" s="156"/>
      <c r="J32" s="156"/>
      <c r="K32" s="156"/>
      <c r="L32" s="156"/>
      <c r="M32" s="156"/>
      <c r="N32" s="156"/>
      <c r="O32" s="156"/>
      <c r="P32" s="141"/>
      <c r="Q32" s="141"/>
      <c r="R32" s="156"/>
      <c r="S32" s="156"/>
      <c r="T32" s="156"/>
      <c r="U32" s="156"/>
      <c r="V32" s="164"/>
      <c r="W32" s="156"/>
      <c r="X32" s="156"/>
      <c r="Y32" s="156"/>
      <c r="Z32" s="156"/>
      <c r="AA32" s="156"/>
      <c r="AB32" s="156"/>
      <c r="AC32" s="156"/>
      <c r="AD32" s="156"/>
      <c r="AE32" s="156"/>
      <c r="AF32" s="156"/>
      <c r="AG32" s="156"/>
      <c r="AH32" s="156"/>
      <c r="AI32" s="141"/>
      <c r="AQ32" s="9">
        <v>20.3</v>
      </c>
    </row>
    <row r="33" spans="1:43" ht="14.25" x14ac:dyDescent="0.2">
      <c r="A33" s="156" t="s">
        <v>120</v>
      </c>
      <c r="B33" s="156"/>
      <c r="C33" s="186">
        <f>(C27)/C31</f>
        <v>1.323</v>
      </c>
      <c r="D33" s="186"/>
      <c r="E33" s="186">
        <v>9.7000000000000003E-2</v>
      </c>
      <c r="F33" s="186"/>
      <c r="G33" s="186">
        <v>0.27300000000000002</v>
      </c>
      <c r="H33" s="186"/>
      <c r="I33" s="186">
        <v>0.25</v>
      </c>
      <c r="J33" s="186"/>
      <c r="K33" s="186">
        <v>0.17799999999999999</v>
      </c>
      <c r="L33" s="186"/>
      <c r="M33" s="186" t="e">
        <f>(M27)/M31</f>
        <v>#REF!</v>
      </c>
      <c r="N33" s="186"/>
      <c r="O33" s="186" t="e">
        <f>(O27)/O31</f>
        <v>#REF!</v>
      </c>
      <c r="P33" s="141"/>
      <c r="Q33" s="141"/>
      <c r="R33" s="156"/>
      <c r="S33" s="156"/>
      <c r="T33" s="156"/>
      <c r="U33" s="156" t="s">
        <v>120</v>
      </c>
      <c r="V33" s="164"/>
      <c r="W33" s="186">
        <f>(W27)/W31</f>
        <v>-0.72299999999999998</v>
      </c>
      <c r="X33" s="186"/>
      <c r="Y33" s="186">
        <v>0.40600000000000003</v>
      </c>
      <c r="Z33" s="186"/>
      <c r="AA33" s="186">
        <v>0.442</v>
      </c>
      <c r="AB33" s="186"/>
      <c r="AC33" s="186">
        <v>0.23200000000000001</v>
      </c>
      <c r="AD33" s="186"/>
      <c r="AE33" s="186">
        <v>0.16400000000000001</v>
      </c>
      <c r="AF33" s="186"/>
      <c r="AG33" s="186" t="e">
        <f>(AG27)/AG31</f>
        <v>#REF!</v>
      </c>
      <c r="AH33" s="186"/>
      <c r="AI33" s="186" t="e">
        <f>(AI27)/AI31</f>
        <v>#REF!</v>
      </c>
      <c r="AO33" s="1085"/>
      <c r="AP33" s="1085"/>
      <c r="AQ33" s="89">
        <v>0</v>
      </c>
    </row>
    <row r="34" spans="1:43" ht="14.25" x14ac:dyDescent="0.2">
      <c r="A34" s="156"/>
      <c r="B34" s="156"/>
      <c r="C34" s="186"/>
      <c r="D34" s="186"/>
      <c r="E34" s="141"/>
      <c r="F34" s="186"/>
      <c r="G34" s="186"/>
      <c r="H34" s="186"/>
      <c r="I34" s="186"/>
      <c r="J34" s="186"/>
      <c r="K34" s="186"/>
      <c r="L34" s="186"/>
      <c r="M34" s="186"/>
      <c r="N34" s="186"/>
      <c r="O34" s="186"/>
      <c r="P34" s="141"/>
      <c r="Q34" s="141"/>
      <c r="R34" s="156"/>
      <c r="S34" s="156"/>
      <c r="T34" s="156"/>
      <c r="U34" s="156"/>
      <c r="V34" s="164"/>
      <c r="W34" s="186"/>
      <c r="X34" s="186"/>
      <c r="Y34" s="141"/>
      <c r="Z34" s="186"/>
      <c r="AA34" s="186"/>
      <c r="AB34" s="186"/>
      <c r="AC34" s="186"/>
      <c r="AD34" s="186"/>
      <c r="AE34" s="186"/>
      <c r="AF34" s="186"/>
      <c r="AG34" s="186"/>
      <c r="AH34" s="186"/>
      <c r="AI34" s="141"/>
      <c r="AO34" s="1092"/>
      <c r="AP34" s="1092"/>
      <c r="AQ34" s="131">
        <v>18.8</v>
      </c>
    </row>
    <row r="35" spans="1:43" ht="14.25" x14ac:dyDescent="0.2">
      <c r="A35" s="156"/>
      <c r="B35" s="156"/>
      <c r="C35" s="156"/>
      <c r="D35" s="156"/>
      <c r="E35" s="141"/>
      <c r="F35" s="156"/>
      <c r="G35" s="156"/>
      <c r="H35" s="156"/>
      <c r="I35" s="156"/>
      <c r="J35" s="156"/>
      <c r="K35" s="156"/>
      <c r="L35" s="156"/>
      <c r="M35" s="156"/>
      <c r="N35" s="156"/>
      <c r="O35" s="156"/>
      <c r="P35" s="141"/>
      <c r="Q35" s="141"/>
      <c r="R35" s="156"/>
      <c r="S35" s="156"/>
      <c r="T35" s="156"/>
      <c r="U35" s="156"/>
      <c r="V35" s="164"/>
      <c r="W35" s="187"/>
      <c r="X35" s="156"/>
      <c r="Y35" s="141"/>
      <c r="Z35" s="156"/>
      <c r="AA35" s="187"/>
      <c r="AB35" s="156"/>
      <c r="AC35" s="187"/>
      <c r="AD35" s="156"/>
      <c r="AE35" s="187"/>
      <c r="AF35" s="156"/>
      <c r="AG35" s="156"/>
      <c r="AH35" s="156"/>
      <c r="AI35" s="141"/>
      <c r="AO35" s="1089"/>
      <c r="AP35" s="1089"/>
      <c r="AQ35" s="134">
        <v>0</v>
      </c>
    </row>
    <row r="36" spans="1:43" ht="15.75" thickBot="1" x14ac:dyDescent="0.3">
      <c r="A36" s="156"/>
      <c r="B36" s="156"/>
      <c r="C36" s="179" t="s">
        <v>78</v>
      </c>
      <c r="D36" s="179"/>
      <c r="E36" s="179" t="s">
        <v>116</v>
      </c>
      <c r="F36" s="179"/>
      <c r="G36" s="179" t="s">
        <v>115</v>
      </c>
      <c r="H36" s="179"/>
      <c r="I36" s="179" t="s">
        <v>114</v>
      </c>
      <c r="J36" s="179"/>
      <c r="K36" s="179" t="s">
        <v>78</v>
      </c>
      <c r="L36" s="179"/>
      <c r="M36" s="147" t="s">
        <v>77</v>
      </c>
      <c r="N36" s="179"/>
      <c r="O36" s="147" t="s">
        <v>77</v>
      </c>
      <c r="P36" s="141"/>
      <c r="Q36" s="141"/>
      <c r="R36" s="156"/>
      <c r="S36" s="156"/>
      <c r="T36" s="156"/>
      <c r="U36" s="156"/>
      <c r="V36" s="164"/>
      <c r="W36" s="179" t="s">
        <v>78</v>
      </c>
      <c r="X36" s="179"/>
      <c r="Y36" s="179" t="s">
        <v>116</v>
      </c>
      <c r="Z36" s="179"/>
      <c r="AA36" s="179" t="s">
        <v>115</v>
      </c>
      <c r="AB36" s="179"/>
      <c r="AC36" s="179" t="s">
        <v>114</v>
      </c>
      <c r="AD36" s="179"/>
      <c r="AE36" s="179" t="s">
        <v>78</v>
      </c>
      <c r="AF36" s="179"/>
      <c r="AG36" s="147" t="s">
        <v>77</v>
      </c>
      <c r="AH36" s="179"/>
      <c r="AI36" s="147" t="s">
        <v>77</v>
      </c>
      <c r="AO36" s="1090"/>
      <c r="AP36" s="1090"/>
      <c r="AQ36" s="132">
        <v>39.1</v>
      </c>
    </row>
    <row r="37" spans="1:43" ht="15" x14ac:dyDescent="0.25">
      <c r="A37" s="148" t="s">
        <v>50</v>
      </c>
      <c r="B37" s="148"/>
      <c r="C37" s="154">
        <v>2007</v>
      </c>
      <c r="D37" s="154"/>
      <c r="E37" s="154">
        <v>2007</v>
      </c>
      <c r="F37" s="154"/>
      <c r="G37" s="154">
        <v>2007</v>
      </c>
      <c r="H37" s="154"/>
      <c r="I37" s="154">
        <v>2007</v>
      </c>
      <c r="J37" s="154"/>
      <c r="K37" s="154">
        <v>2006</v>
      </c>
      <c r="L37" s="154"/>
      <c r="M37" s="180">
        <v>2007</v>
      </c>
      <c r="N37" s="154"/>
      <c r="O37" s="180">
        <v>2006</v>
      </c>
      <c r="P37" s="141"/>
      <c r="Q37" s="141"/>
      <c r="R37" s="148"/>
      <c r="S37" s="148"/>
      <c r="T37" s="156"/>
      <c r="U37" s="148" t="s">
        <v>51</v>
      </c>
      <c r="V37" s="164"/>
      <c r="W37" s="154">
        <v>2007</v>
      </c>
      <c r="X37" s="154"/>
      <c r="Y37" s="154">
        <v>2007</v>
      </c>
      <c r="Z37" s="154"/>
      <c r="AA37" s="154">
        <v>2007</v>
      </c>
      <c r="AB37" s="154"/>
      <c r="AC37" s="154">
        <v>2007</v>
      </c>
      <c r="AD37" s="154"/>
      <c r="AE37" s="154">
        <v>2006</v>
      </c>
      <c r="AF37" s="154"/>
      <c r="AG37" s="180">
        <v>2007</v>
      </c>
      <c r="AH37" s="154"/>
      <c r="AI37" s="180">
        <v>2006</v>
      </c>
      <c r="AO37" s="1091"/>
      <c r="AP37" s="1091"/>
      <c r="AQ37" s="88"/>
    </row>
    <row r="38" spans="1:43" ht="6.75" customHeight="1" x14ac:dyDescent="0.2">
      <c r="A38" s="156"/>
      <c r="B38" s="156"/>
      <c r="C38" s="181"/>
      <c r="D38" s="181"/>
      <c r="E38" s="181"/>
      <c r="F38" s="181"/>
      <c r="G38" s="181"/>
      <c r="H38" s="181"/>
      <c r="I38" s="181"/>
      <c r="J38" s="181"/>
      <c r="K38" s="181"/>
      <c r="L38" s="181"/>
      <c r="M38" s="181"/>
      <c r="N38" s="181"/>
      <c r="O38" s="181"/>
      <c r="P38" s="141"/>
      <c r="Q38" s="141"/>
      <c r="R38" s="156"/>
      <c r="S38" s="156"/>
      <c r="T38" s="156"/>
      <c r="U38" s="156"/>
      <c r="V38" s="164"/>
      <c r="W38" s="181"/>
      <c r="X38" s="181"/>
      <c r="Y38" s="141"/>
      <c r="Z38" s="181"/>
      <c r="AA38" s="181"/>
      <c r="AB38" s="181"/>
      <c r="AC38" s="181"/>
      <c r="AD38" s="181"/>
      <c r="AE38" s="181"/>
      <c r="AF38" s="181"/>
      <c r="AG38" s="181"/>
      <c r="AH38" s="181"/>
      <c r="AI38" s="141"/>
      <c r="AO38" s="12"/>
      <c r="AP38" s="12"/>
      <c r="AQ38" s="12">
        <v>99</v>
      </c>
    </row>
    <row r="39" spans="1:43" s="12" customFormat="1" ht="14.25" x14ac:dyDescent="0.2">
      <c r="A39" s="156" t="s">
        <v>106</v>
      </c>
      <c r="B39" s="156"/>
      <c r="C39" s="182">
        <f>E43</f>
        <v>31.8</v>
      </c>
      <c r="D39" s="182"/>
      <c r="E39" s="182">
        <v>23.8</v>
      </c>
      <c r="F39" s="182"/>
      <c r="G39" s="182">
        <v>13.7</v>
      </c>
      <c r="H39" s="182"/>
      <c r="I39" s="182">
        <v>8.6999999999999993</v>
      </c>
      <c r="J39" s="182"/>
      <c r="K39" s="182">
        <v>4.5</v>
      </c>
      <c r="L39" s="182"/>
      <c r="M39" s="182">
        <f>O43</f>
        <v>8.6999999999999993</v>
      </c>
      <c r="N39" s="182"/>
      <c r="O39" s="183">
        <v>0</v>
      </c>
      <c r="P39" s="164"/>
      <c r="Q39" s="164"/>
      <c r="R39" s="156"/>
      <c r="S39" s="156"/>
      <c r="T39" s="156"/>
      <c r="U39" s="156" t="s">
        <v>106</v>
      </c>
      <c r="V39" s="164"/>
      <c r="W39" s="188">
        <f>Y43</f>
        <v>2.2999999999999998</v>
      </c>
      <c r="X39" s="182"/>
      <c r="Y39" s="188">
        <v>1.4</v>
      </c>
      <c r="Z39" s="182"/>
      <c r="AA39" s="188">
        <v>0.3</v>
      </c>
      <c r="AB39" s="182"/>
      <c r="AC39" s="183">
        <v>0</v>
      </c>
      <c r="AD39" s="182"/>
      <c r="AE39" s="183">
        <v>0</v>
      </c>
      <c r="AF39" s="182"/>
      <c r="AG39" s="183">
        <v>0</v>
      </c>
      <c r="AH39" s="182"/>
      <c r="AI39" s="183">
        <v>0</v>
      </c>
      <c r="AO39" s="1085"/>
      <c r="AP39" s="1085"/>
      <c r="AQ39" s="89"/>
    </row>
    <row r="40" spans="1:43" s="12" customFormat="1" ht="14.25" x14ac:dyDescent="0.2">
      <c r="A40" s="156" t="s">
        <v>119</v>
      </c>
      <c r="B40" s="156"/>
      <c r="C40" s="184">
        <v>-2.1</v>
      </c>
      <c r="D40" s="184"/>
      <c r="E40" s="181">
        <v>-1.1000000000000001</v>
      </c>
      <c r="F40" s="184"/>
      <c r="G40" s="181">
        <v>-0.2</v>
      </c>
      <c r="H40" s="184"/>
      <c r="I40" s="181">
        <v>-0.3</v>
      </c>
      <c r="J40" s="184"/>
      <c r="K40" s="181">
        <v>0</v>
      </c>
      <c r="L40" s="184"/>
      <c r="M40" s="184">
        <f>SUM(C40:I40)</f>
        <v>-3.7</v>
      </c>
      <c r="N40" s="184"/>
      <c r="O40" s="181">
        <v>0</v>
      </c>
      <c r="P40" s="164"/>
      <c r="Q40" s="164"/>
      <c r="R40" s="156"/>
      <c r="S40" s="156"/>
      <c r="T40" s="156"/>
      <c r="U40" s="156" t="s">
        <v>119</v>
      </c>
      <c r="V40" s="164"/>
      <c r="W40" s="181">
        <v>0</v>
      </c>
      <c r="X40" s="184"/>
      <c r="Y40" s="181">
        <v>0</v>
      </c>
      <c r="Z40" s="184"/>
      <c r="AA40" s="181">
        <v>0</v>
      </c>
      <c r="AB40" s="184"/>
      <c r="AC40" s="181">
        <v>0</v>
      </c>
      <c r="AD40" s="184"/>
      <c r="AE40" s="181">
        <v>0</v>
      </c>
      <c r="AF40" s="184"/>
      <c r="AG40" s="181">
        <v>0</v>
      </c>
      <c r="AH40" s="184"/>
      <c r="AI40" s="164">
        <v>0</v>
      </c>
      <c r="AO40" s="9"/>
      <c r="AP40" s="9"/>
      <c r="AQ40" s="9">
        <v>0.18989898989899001</v>
      </c>
    </row>
    <row r="41" spans="1:43" s="12" customFormat="1" ht="14.25" x14ac:dyDescent="0.2">
      <c r="A41" s="156" t="s">
        <v>107</v>
      </c>
      <c r="B41" s="156"/>
      <c r="C41" s="181">
        <f>Marine!G22</f>
        <v>5.2</v>
      </c>
      <c r="D41" s="181"/>
      <c r="E41" s="181">
        <v>8.9</v>
      </c>
      <c r="F41" s="181"/>
      <c r="G41" s="181">
        <v>10.3</v>
      </c>
      <c r="H41" s="181"/>
      <c r="I41" s="181">
        <v>5.3</v>
      </c>
      <c r="J41" s="181"/>
      <c r="K41" s="181">
        <v>4.2</v>
      </c>
      <c r="L41" s="181"/>
      <c r="M41" s="184">
        <f>SUM(C41:I41)</f>
        <v>29.7</v>
      </c>
      <c r="N41" s="181"/>
      <c r="O41" s="181">
        <v>8.6999999999999993</v>
      </c>
      <c r="P41" s="164"/>
      <c r="Q41" s="164"/>
      <c r="R41" s="156"/>
      <c r="S41" s="156"/>
      <c r="T41" s="156"/>
      <c r="U41" s="156" t="s">
        <v>107</v>
      </c>
      <c r="V41" s="164"/>
      <c r="W41" s="189">
        <f>Aviation!G22</f>
        <v>-0.4</v>
      </c>
      <c r="X41" s="181"/>
      <c r="Y41" s="189">
        <v>0.9</v>
      </c>
      <c r="Z41" s="181"/>
      <c r="AA41" s="189">
        <v>1.1000000000000001</v>
      </c>
      <c r="AB41" s="181"/>
      <c r="AC41" s="189">
        <v>0.3</v>
      </c>
      <c r="AD41" s="181"/>
      <c r="AE41" s="189">
        <v>0</v>
      </c>
      <c r="AF41" s="181"/>
      <c r="AG41" s="184">
        <f>SUM(W41:AC41)</f>
        <v>1.9</v>
      </c>
      <c r="AH41" s="181"/>
      <c r="AI41" s="164">
        <v>0</v>
      </c>
      <c r="AO41" s="9"/>
      <c r="AP41" s="9"/>
      <c r="AQ41" s="9">
        <v>0.96899999999999997</v>
      </c>
    </row>
    <row r="42" spans="1:43" s="12" customFormat="1" ht="14.25" x14ac:dyDescent="0.2">
      <c r="A42" s="156" t="s">
        <v>128</v>
      </c>
      <c r="B42" s="156"/>
      <c r="C42" s="181">
        <v>-0.1</v>
      </c>
      <c r="D42" s="181"/>
      <c r="E42" s="181">
        <v>0.2</v>
      </c>
      <c r="F42" s="181"/>
      <c r="G42" s="181">
        <v>0</v>
      </c>
      <c r="H42" s="181"/>
      <c r="I42" s="181">
        <v>0</v>
      </c>
      <c r="J42" s="181"/>
      <c r="K42" s="181">
        <v>0</v>
      </c>
      <c r="L42" s="181"/>
      <c r="M42" s="184">
        <f>SUM(C42:I42)</f>
        <v>0.1</v>
      </c>
      <c r="N42" s="181"/>
      <c r="O42" s="181">
        <v>0</v>
      </c>
      <c r="P42" s="164"/>
      <c r="Q42" s="164"/>
      <c r="R42" s="156"/>
      <c r="S42" s="156"/>
      <c r="T42" s="156"/>
      <c r="U42" s="156" t="s">
        <v>128</v>
      </c>
      <c r="V42" s="164"/>
      <c r="W42" s="189">
        <v>-0.1</v>
      </c>
      <c r="X42" s="181"/>
      <c r="Y42" s="189">
        <v>0</v>
      </c>
      <c r="Z42" s="181"/>
      <c r="AA42" s="181">
        <v>0</v>
      </c>
      <c r="AB42" s="181"/>
      <c r="AC42" s="181">
        <v>0</v>
      </c>
      <c r="AD42" s="181"/>
      <c r="AE42" s="181">
        <v>0</v>
      </c>
      <c r="AF42" s="181"/>
      <c r="AG42" s="184">
        <f>SUM(W42:AC42)</f>
        <v>-0.1</v>
      </c>
      <c r="AH42" s="181"/>
      <c r="AI42" s="164">
        <v>0</v>
      </c>
    </row>
    <row r="43" spans="1:43" s="12" customFormat="1" ht="17.25" customHeight="1" thickBot="1" x14ac:dyDescent="0.25">
      <c r="A43" s="156" t="s">
        <v>105</v>
      </c>
      <c r="B43" s="156"/>
      <c r="C43" s="185">
        <f>SUM(C39:C42)</f>
        <v>34.799999999999997</v>
      </c>
      <c r="D43" s="185"/>
      <c r="E43" s="185">
        <v>31.8</v>
      </c>
      <c r="F43" s="185"/>
      <c r="G43" s="185">
        <v>23.8</v>
      </c>
      <c r="H43" s="185"/>
      <c r="I43" s="185">
        <v>13.7</v>
      </c>
      <c r="J43" s="185"/>
      <c r="K43" s="185">
        <v>8.6999999999999993</v>
      </c>
      <c r="L43" s="185"/>
      <c r="M43" s="185">
        <f>SUM(M39:M42)</f>
        <v>34.799999999999997</v>
      </c>
      <c r="N43" s="185"/>
      <c r="O43" s="185">
        <f>SUM(O39:O42)</f>
        <v>8.6999999999999993</v>
      </c>
      <c r="P43" s="164"/>
      <c r="Q43" s="164"/>
      <c r="R43" s="156"/>
      <c r="S43" s="156"/>
      <c r="T43" s="156"/>
      <c r="U43" s="156" t="s">
        <v>105</v>
      </c>
      <c r="V43" s="164"/>
      <c r="W43" s="190">
        <f>SUM(W39:W42)</f>
        <v>1.8</v>
      </c>
      <c r="X43" s="185"/>
      <c r="Y43" s="190">
        <f>SUM(Y39:Y41)</f>
        <v>2.2999999999999998</v>
      </c>
      <c r="Z43" s="185"/>
      <c r="AA43" s="190">
        <v>1.4</v>
      </c>
      <c r="AB43" s="185"/>
      <c r="AC43" s="190">
        <v>0.3</v>
      </c>
      <c r="AD43" s="185"/>
      <c r="AE43" s="191">
        <v>0</v>
      </c>
      <c r="AF43" s="185"/>
      <c r="AG43" s="185">
        <f>SUM(AG39:AG42)</f>
        <v>1.8</v>
      </c>
      <c r="AH43" s="185"/>
      <c r="AI43" s="185">
        <v>0</v>
      </c>
    </row>
    <row r="44" spans="1:43" s="12" customFormat="1" ht="6.75" customHeight="1" x14ac:dyDescent="0.2">
      <c r="A44" s="156"/>
      <c r="B44" s="156"/>
      <c r="C44" s="181"/>
      <c r="D44" s="181"/>
      <c r="E44" s="181"/>
      <c r="F44" s="181"/>
      <c r="G44" s="181"/>
      <c r="H44" s="181"/>
      <c r="I44" s="181"/>
      <c r="J44" s="181"/>
      <c r="K44" s="181"/>
      <c r="L44" s="181"/>
      <c r="M44" s="181"/>
      <c r="N44" s="181"/>
      <c r="O44" s="181"/>
      <c r="P44" s="164"/>
      <c r="Q44" s="164"/>
      <c r="R44" s="156"/>
      <c r="S44" s="156"/>
      <c r="T44" s="156"/>
      <c r="U44" s="156"/>
      <c r="V44" s="164"/>
      <c r="W44" s="181"/>
      <c r="X44" s="181"/>
      <c r="Y44" s="181"/>
      <c r="Z44" s="181"/>
      <c r="AA44" s="181"/>
      <c r="AB44" s="181"/>
      <c r="AC44" s="181"/>
      <c r="AD44" s="181"/>
      <c r="AE44" s="181"/>
      <c r="AF44" s="181"/>
      <c r="AG44" s="181"/>
      <c r="AH44" s="181"/>
      <c r="AI44" s="164"/>
    </row>
    <row r="45" spans="1:43" s="12" customFormat="1" ht="12.75" customHeight="1" x14ac:dyDescent="0.2">
      <c r="A45" s="156" t="s">
        <v>26</v>
      </c>
      <c r="B45" s="156"/>
      <c r="C45" s="182">
        <f>Marine!G18</f>
        <v>11</v>
      </c>
      <c r="D45" s="182"/>
      <c r="E45" s="182">
        <v>19.5</v>
      </c>
      <c r="F45" s="182"/>
      <c r="G45" s="182">
        <v>16.8</v>
      </c>
      <c r="H45" s="182"/>
      <c r="I45" s="182">
        <v>14.9</v>
      </c>
      <c r="J45" s="182"/>
      <c r="K45" s="182">
        <v>10.5</v>
      </c>
      <c r="L45" s="182"/>
      <c r="M45" s="182" t="e">
        <f>Marine!#REF!</f>
        <v>#REF!</v>
      </c>
      <c r="N45" s="182"/>
      <c r="O45" s="182" t="e">
        <f>Marine!#REF!</f>
        <v>#REF!</v>
      </c>
      <c r="P45" s="164"/>
      <c r="Q45" s="164"/>
      <c r="R45" s="156"/>
      <c r="S45" s="156"/>
      <c r="T45" s="156"/>
      <c r="U45" s="156" t="s">
        <v>26</v>
      </c>
      <c r="V45" s="164"/>
      <c r="W45" s="182">
        <f>Aviation!G18</f>
        <v>1.6</v>
      </c>
      <c r="X45" s="182"/>
      <c r="Y45" s="182">
        <v>21.9</v>
      </c>
      <c r="Z45" s="182"/>
      <c r="AA45" s="182">
        <v>17.3</v>
      </c>
      <c r="AB45" s="182"/>
      <c r="AC45" s="182">
        <v>15.9</v>
      </c>
      <c r="AD45" s="182"/>
      <c r="AE45" s="182">
        <v>3</v>
      </c>
      <c r="AF45" s="182"/>
      <c r="AG45" s="182" t="e">
        <f>Aviation!#REF!</f>
        <v>#REF!</v>
      </c>
      <c r="AH45" s="182"/>
      <c r="AI45" s="182" t="e">
        <f>Aviation!#REF!</f>
        <v>#REF!</v>
      </c>
    </row>
    <row r="46" spans="1:43" s="12" customFormat="1" ht="6.75" customHeight="1" x14ac:dyDescent="0.2">
      <c r="A46" s="156"/>
      <c r="B46" s="156"/>
      <c r="C46" s="156"/>
      <c r="D46" s="156"/>
      <c r="E46" s="156"/>
      <c r="F46" s="156"/>
      <c r="G46" s="156"/>
      <c r="H46" s="156"/>
      <c r="I46" s="156"/>
      <c r="J46" s="156"/>
      <c r="K46" s="156"/>
      <c r="L46" s="156"/>
      <c r="M46" s="156"/>
      <c r="N46" s="156"/>
      <c r="O46" s="156"/>
      <c r="P46" s="164"/>
      <c r="Q46" s="164"/>
      <c r="R46" s="156"/>
      <c r="S46" s="156"/>
      <c r="T46" s="156"/>
      <c r="U46" s="156"/>
      <c r="V46" s="164"/>
      <c r="W46" s="156"/>
      <c r="X46" s="156"/>
      <c r="Y46" s="181"/>
      <c r="Z46" s="156"/>
      <c r="AA46" s="156"/>
      <c r="AB46" s="156"/>
      <c r="AC46" s="156"/>
      <c r="AD46" s="156"/>
      <c r="AE46" s="156"/>
      <c r="AF46" s="156"/>
      <c r="AG46" s="156"/>
      <c r="AH46" s="156"/>
      <c r="AI46" s="164"/>
    </row>
    <row r="47" spans="1:43" ht="12.75" customHeight="1" x14ac:dyDescent="0.2">
      <c r="A47" s="156" t="s">
        <v>120</v>
      </c>
      <c r="B47" s="156"/>
      <c r="C47" s="186">
        <f>(C41)/C45</f>
        <v>0.47299999999999998</v>
      </c>
      <c r="D47" s="186"/>
      <c r="E47" s="186">
        <v>0.45600000000000002</v>
      </c>
      <c r="F47" s="186"/>
      <c r="G47" s="186">
        <v>0.61299999999999999</v>
      </c>
      <c r="H47" s="186"/>
      <c r="I47" s="186">
        <v>0.35599999999999998</v>
      </c>
      <c r="J47" s="186"/>
      <c r="K47" s="186">
        <v>0.4</v>
      </c>
      <c r="L47" s="186"/>
      <c r="M47" s="186" t="e">
        <f>(M41)/M45</f>
        <v>#REF!</v>
      </c>
      <c r="N47" s="186"/>
      <c r="O47" s="186" t="e">
        <f>(O41)/O45</f>
        <v>#REF!</v>
      </c>
      <c r="P47" s="141"/>
      <c r="Q47" s="141"/>
      <c r="R47" s="156"/>
      <c r="S47" s="156"/>
      <c r="T47" s="156"/>
      <c r="U47" s="156" t="s">
        <v>120</v>
      </c>
      <c r="V47" s="164"/>
      <c r="W47" s="186">
        <f>(W41)/W45</f>
        <v>-0.25</v>
      </c>
      <c r="X47" s="186"/>
      <c r="Y47" s="186">
        <f>(Y41)/Y45</f>
        <v>4.1000000000000002E-2</v>
      </c>
      <c r="Z47" s="186"/>
      <c r="AA47" s="186">
        <v>6.4000000000000001E-2</v>
      </c>
      <c r="AB47" s="186"/>
      <c r="AC47" s="186">
        <v>1.9E-2</v>
      </c>
      <c r="AD47" s="186"/>
      <c r="AE47" s="181">
        <v>0</v>
      </c>
      <c r="AF47" s="186"/>
      <c r="AG47" s="186" t="e">
        <f>(AG41)/AG45</f>
        <v>#REF!</v>
      </c>
      <c r="AH47" s="186"/>
      <c r="AI47" s="186" t="e">
        <f>(AI41)/AI45</f>
        <v>#REF!</v>
      </c>
    </row>
    <row r="48" spans="1:43" ht="12.75" customHeight="1" x14ac:dyDescent="0.2">
      <c r="A48" s="32"/>
      <c r="B48" s="32"/>
      <c r="C48" s="32"/>
      <c r="D48" s="32"/>
      <c r="E48" s="56"/>
      <c r="F48" s="32"/>
      <c r="G48" s="56"/>
      <c r="H48" s="32"/>
      <c r="I48" s="65"/>
      <c r="J48" s="32"/>
      <c r="K48" s="56"/>
      <c r="L48" s="32"/>
      <c r="M48" s="56"/>
      <c r="N48" s="32"/>
      <c r="O48" s="56"/>
      <c r="Q48" s="34"/>
      <c r="R48" s="34"/>
      <c r="S48" s="34"/>
      <c r="T48" s="32"/>
      <c r="U48" s="32"/>
      <c r="V48" s="12"/>
      <c r="W48" s="34"/>
      <c r="X48" s="32"/>
      <c r="Z48" s="32"/>
      <c r="AB48" s="32"/>
      <c r="AC48" s="56"/>
      <c r="AD48" s="32"/>
      <c r="AF48" s="32"/>
      <c r="AG48" s="56"/>
      <c r="AH48" s="32"/>
      <c r="AI48" s="56"/>
    </row>
    <row r="49" spans="1:36" x14ac:dyDescent="0.2">
      <c r="A49" s="32"/>
      <c r="B49" s="32"/>
      <c r="I49" s="32"/>
      <c r="K49" s="32"/>
      <c r="M49" s="32"/>
      <c r="O49" s="32"/>
      <c r="Q49" s="32"/>
      <c r="R49" s="32"/>
      <c r="S49" s="32"/>
      <c r="T49" s="32"/>
      <c r="U49" s="32"/>
      <c r="V49" s="12"/>
      <c r="W49" s="32"/>
      <c r="AC49" s="32"/>
      <c r="AG49" s="32"/>
      <c r="AI49" s="32"/>
    </row>
    <row r="50" spans="1:36" ht="14.25" customHeight="1" x14ac:dyDescent="0.2">
      <c r="A50" s="58"/>
      <c r="B50" s="58"/>
      <c r="C50" s="9" t="s">
        <v>132</v>
      </c>
      <c r="I50" s="32"/>
      <c r="K50" s="32"/>
      <c r="M50" s="32"/>
      <c r="O50" s="32"/>
      <c r="P50" s="32"/>
      <c r="Q50" s="32"/>
      <c r="R50" s="32"/>
      <c r="S50" s="32"/>
      <c r="V50" s="32"/>
      <c r="W50" s="32"/>
      <c r="Y50" s="32"/>
      <c r="AA50" s="32"/>
      <c r="AC50" s="32"/>
      <c r="AE50" s="32"/>
      <c r="AG50" s="32"/>
      <c r="AI50" s="32"/>
      <c r="AJ50" s="32"/>
    </row>
    <row r="51" spans="1:36" x14ac:dyDescent="0.2">
      <c r="I51" s="5"/>
      <c r="K51" s="4"/>
      <c r="M51" s="4"/>
      <c r="O51" s="4"/>
      <c r="P51" s="2"/>
      <c r="V51" s="32"/>
      <c r="W51" s="32"/>
      <c r="Y51" s="32"/>
      <c r="AA51" s="32"/>
      <c r="AC51" s="4"/>
      <c r="AE51" s="2"/>
      <c r="AG51" s="4"/>
      <c r="AI51" s="4"/>
      <c r="AJ51" s="2"/>
    </row>
    <row r="52" spans="1:36" x14ac:dyDescent="0.2">
      <c r="G52" s="27" t="s">
        <v>1</v>
      </c>
    </row>
    <row r="53" spans="1:36" x14ac:dyDescent="0.2">
      <c r="C53" s="9" t="s">
        <v>129</v>
      </c>
      <c r="G53" s="117">
        <f>E6+C27+W27+W41+C41</f>
        <v>209.3</v>
      </c>
    </row>
    <row r="54" spans="1:36" x14ac:dyDescent="0.2">
      <c r="C54" s="9" t="s">
        <v>131</v>
      </c>
      <c r="G54" s="117">
        <f>C42+C28+W28+W42</f>
        <v>-0.3</v>
      </c>
    </row>
    <row r="55" spans="1:36" x14ac:dyDescent="0.2">
      <c r="C55" s="9" t="s">
        <v>130</v>
      </c>
      <c r="G55" s="117">
        <f>C40+W26</f>
        <v>-5.6</v>
      </c>
    </row>
    <row r="56" spans="1:36" x14ac:dyDescent="0.2">
      <c r="G56" s="27"/>
    </row>
    <row r="57" spans="1:36" ht="13.5" thickBot="1" x14ac:dyDescent="0.25">
      <c r="G57" s="118">
        <f>SUM(G53:G56)</f>
        <v>203.4</v>
      </c>
    </row>
    <row r="58" spans="1:36" ht="13.5" thickTop="1" x14ac:dyDescent="0.2"/>
  </sheetData>
  <mergeCells count="53">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 ref="D5:E5"/>
    <mergeCell ref="C7:E7"/>
    <mergeCell ref="J5:K5"/>
    <mergeCell ref="S12:T12"/>
    <mergeCell ref="C8:E8"/>
    <mergeCell ref="I8:K8"/>
    <mergeCell ref="O8:P8"/>
    <mergeCell ref="O7:P7"/>
    <mergeCell ref="O10:P10"/>
    <mergeCell ref="O11:P11"/>
    <mergeCell ref="I7:K7"/>
    <mergeCell ref="O9:P9"/>
    <mergeCell ref="V14:W14"/>
    <mergeCell ref="S10:T10"/>
    <mergeCell ref="S6:T6"/>
    <mergeCell ref="V7:W7"/>
    <mergeCell ref="V8:W8"/>
    <mergeCell ref="V9:W9"/>
    <mergeCell ref="V6:W6"/>
    <mergeCell ref="S9:T9"/>
    <mergeCell ref="C13:E13"/>
    <mergeCell ref="I11:K11"/>
    <mergeCell ref="I13:K13"/>
    <mergeCell ref="I9:K9"/>
    <mergeCell ref="I10:K10"/>
    <mergeCell ref="C9:E9"/>
    <mergeCell ref="C10:E10"/>
    <mergeCell ref="C11:E11"/>
    <mergeCell ref="AO39:AP39"/>
    <mergeCell ref="AG8:AI8"/>
    <mergeCell ref="AG9:AI9"/>
    <mergeCell ref="AG10:AI10"/>
    <mergeCell ref="AO35:AP35"/>
    <mergeCell ref="AO36:AP36"/>
    <mergeCell ref="AO37:AP37"/>
    <mergeCell ref="AO34:AP34"/>
    <mergeCell ref="AO33:AP33"/>
  </mergeCells>
  <phoneticPr fontId="17" type="noConversion"/>
  <pageMargins left="0.71" right="0.7" top="1" bottom="1" header="0.5" footer="0.5"/>
  <pageSetup scale="51"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10" width="9.7109375" style="9" customWidth="1"/>
    <col min="11" max="11" width="8.7109375" style="9" customWidth="1"/>
    <col min="12" max="12" width="10.85546875" style="9" customWidth="1"/>
    <col min="13" max="23" width="9.7109375" style="9" customWidth="1"/>
    <col min="24" max="16384" width="9.140625" style="9"/>
  </cols>
  <sheetData>
    <row r="1" spans="1:23" ht="12.75" customHeight="1" x14ac:dyDescent="0.2">
      <c r="A1" s="8"/>
      <c r="B1" s="8"/>
      <c r="C1" s="8"/>
      <c r="D1" s="8"/>
      <c r="E1" s="115"/>
    </row>
    <row r="2" spans="1:23" ht="12.75" customHeight="1" x14ac:dyDescent="0.25">
      <c r="A2" s="1108"/>
      <c r="B2" s="1108"/>
      <c r="C2" s="1108"/>
      <c r="D2" s="1108"/>
      <c r="E2" s="1108"/>
      <c r="F2" s="1108"/>
      <c r="G2" s="1108"/>
      <c r="H2" s="1108"/>
      <c r="I2" s="1108"/>
      <c r="J2" s="1108"/>
      <c r="K2" s="1108"/>
      <c r="L2" s="1108"/>
      <c r="M2" s="1108"/>
      <c r="N2" s="1108"/>
      <c r="O2" s="1108"/>
      <c r="P2" s="1108"/>
      <c r="Q2" s="1108"/>
      <c r="R2" s="1108"/>
    </row>
    <row r="3" spans="1:23" x14ac:dyDescent="0.2">
      <c r="C3" s="52"/>
      <c r="D3" s="78" t="s">
        <v>78</v>
      </c>
      <c r="F3" s="52"/>
      <c r="G3" s="78" t="s">
        <v>116</v>
      </c>
      <c r="H3" s="78"/>
      <c r="I3" s="52"/>
      <c r="J3" s="78" t="s">
        <v>115</v>
      </c>
      <c r="L3" s="52"/>
      <c r="M3" s="78" t="s">
        <v>114</v>
      </c>
      <c r="O3" s="52"/>
      <c r="P3" s="78" t="s">
        <v>78</v>
      </c>
      <c r="R3" s="1109" t="s">
        <v>77</v>
      </c>
      <c r="S3" s="1109"/>
      <c r="U3" s="1109" t="s">
        <v>77</v>
      </c>
      <c r="V3" s="1109"/>
    </row>
    <row r="4" spans="1:23" x14ac:dyDescent="0.2">
      <c r="A4" s="66" t="s">
        <v>104</v>
      </c>
      <c r="B4" s="66"/>
      <c r="C4" s="1104">
        <v>2007</v>
      </c>
      <c r="D4" s="1104"/>
      <c r="E4" s="66"/>
      <c r="F4" s="1104">
        <v>2007</v>
      </c>
      <c r="G4" s="1104"/>
      <c r="H4" s="64"/>
      <c r="I4" s="1104">
        <v>2007</v>
      </c>
      <c r="J4" s="1104"/>
      <c r="L4" s="1104">
        <v>2007</v>
      </c>
      <c r="M4" s="1104"/>
      <c r="O4" s="1104">
        <v>2006</v>
      </c>
      <c r="P4" s="1104"/>
      <c r="R4" s="1104">
        <v>2007</v>
      </c>
      <c r="S4" s="1104"/>
      <c r="U4" s="1104">
        <v>2006</v>
      </c>
      <c r="V4" s="1104"/>
      <c r="W4" s="66"/>
    </row>
    <row r="5" spans="1:23" ht="6.75" customHeight="1" x14ac:dyDescent="0.2">
      <c r="A5" s="32"/>
      <c r="B5" s="32"/>
      <c r="C5" s="71"/>
      <c r="D5" s="71"/>
      <c r="E5" s="32"/>
      <c r="F5" s="71"/>
      <c r="G5" s="71"/>
      <c r="H5" s="71"/>
      <c r="I5" s="71"/>
      <c r="J5" s="71"/>
      <c r="L5" s="71"/>
      <c r="M5" s="71"/>
      <c r="O5" s="71"/>
      <c r="P5" s="71"/>
      <c r="W5" s="32"/>
    </row>
    <row r="6" spans="1:23" s="12" customFormat="1" ht="12.75" customHeight="1" x14ac:dyDescent="0.2">
      <c r="A6" s="32" t="s">
        <v>106</v>
      </c>
      <c r="B6" s="32"/>
      <c r="C6" s="1105">
        <f>F10</f>
        <v>157.19999999999999</v>
      </c>
      <c r="D6" s="1105"/>
      <c r="E6" s="32"/>
      <c r="F6" s="1105">
        <v>121.2</v>
      </c>
      <c r="G6" s="1105"/>
      <c r="H6" s="128"/>
      <c r="I6" s="1105">
        <v>70.099999999999994</v>
      </c>
      <c r="J6" s="1105"/>
      <c r="L6" s="1105">
        <v>39.1</v>
      </c>
      <c r="M6" s="1105"/>
      <c r="O6" s="1105">
        <v>20.3</v>
      </c>
      <c r="P6" s="1105"/>
      <c r="R6" s="1105">
        <f>L6</f>
        <v>39.1</v>
      </c>
      <c r="S6" s="1105"/>
      <c r="U6" s="1105">
        <v>0</v>
      </c>
      <c r="V6" s="1105"/>
      <c r="W6" s="32"/>
    </row>
    <row r="7" spans="1:23" s="12" customFormat="1" ht="12.75" customHeight="1" x14ac:dyDescent="0.2">
      <c r="A7" s="32" t="s">
        <v>119</v>
      </c>
      <c r="B7" s="32"/>
      <c r="C7" s="1106">
        <f>C22+P22+P36+C36</f>
        <v>-5.8</v>
      </c>
      <c r="D7" s="1106"/>
      <c r="E7" s="32"/>
      <c r="F7" s="1106">
        <v>-1.9</v>
      </c>
      <c r="G7" s="1106"/>
      <c r="H7" s="28"/>
      <c r="I7" s="1106">
        <v>-1.2</v>
      </c>
      <c r="J7" s="1106"/>
      <c r="L7" s="1106">
        <v>-1</v>
      </c>
      <c r="M7" s="1106"/>
      <c r="O7" s="1106">
        <v>0</v>
      </c>
      <c r="P7" s="1106"/>
      <c r="R7" s="1092">
        <f>L7+I7+F7+C7</f>
        <v>-9.9</v>
      </c>
      <c r="S7" s="1092"/>
      <c r="U7" s="1092">
        <v>0</v>
      </c>
      <c r="V7" s="1092"/>
      <c r="W7" s="32"/>
    </row>
    <row r="8" spans="1:23" s="12" customFormat="1" ht="12.75" customHeight="1" x14ac:dyDescent="0.2">
      <c r="A8" s="32" t="s">
        <v>107</v>
      </c>
      <c r="B8" s="32"/>
      <c r="C8" s="1107">
        <f>C23+P23+P37+C37</f>
        <v>52.1</v>
      </c>
      <c r="D8" s="1107"/>
      <c r="E8" s="32"/>
      <c r="F8" s="1107">
        <v>37.1</v>
      </c>
      <c r="G8" s="1107"/>
      <c r="H8" s="129"/>
      <c r="I8" s="1107">
        <v>52.3</v>
      </c>
      <c r="J8" s="1107"/>
      <c r="L8" s="1107">
        <v>32</v>
      </c>
      <c r="M8" s="1107"/>
      <c r="O8" s="1107">
        <v>18.8</v>
      </c>
      <c r="P8" s="1107"/>
      <c r="R8" s="1092">
        <f>L8+I8+F8+C8</f>
        <v>173.5</v>
      </c>
      <c r="S8" s="1092"/>
      <c r="U8" s="1092">
        <v>39.1</v>
      </c>
      <c r="V8" s="1092"/>
      <c r="W8" s="32"/>
    </row>
    <row r="9" spans="1:23" s="12" customFormat="1" ht="12.75" customHeight="1" x14ac:dyDescent="0.2">
      <c r="A9" s="32" t="s">
        <v>128</v>
      </c>
      <c r="B9" s="32"/>
      <c r="C9" s="1112">
        <f>C24+C38+P38+P24</f>
        <v>-0.4</v>
      </c>
      <c r="D9" s="1112"/>
      <c r="E9" s="32"/>
      <c r="F9" s="1106">
        <v>0.8</v>
      </c>
      <c r="G9" s="1106"/>
      <c r="H9" s="28"/>
      <c r="I9" s="1110">
        <v>0</v>
      </c>
      <c r="J9" s="1110"/>
      <c r="L9" s="1110">
        <v>0</v>
      </c>
      <c r="M9" s="1110"/>
      <c r="O9" s="1110">
        <v>0</v>
      </c>
      <c r="P9" s="1110"/>
      <c r="R9" s="1113">
        <f>F9+C9</f>
        <v>0.4</v>
      </c>
      <c r="S9" s="1113"/>
      <c r="U9" s="1113">
        <v>0</v>
      </c>
      <c r="V9" s="1113"/>
      <c r="W9" s="32"/>
    </row>
    <row r="10" spans="1:23" s="12" customFormat="1" ht="17.25" customHeight="1" thickBot="1" x14ac:dyDescent="0.25">
      <c r="A10" s="32" t="s">
        <v>105</v>
      </c>
      <c r="B10" s="32"/>
      <c r="C10" s="1111">
        <f>C25+P25+P39+C39</f>
        <v>203.1</v>
      </c>
      <c r="D10" s="1111"/>
      <c r="E10" s="32"/>
      <c r="F10" s="1111">
        <v>157.19999999999999</v>
      </c>
      <c r="G10" s="1111"/>
      <c r="H10" s="127"/>
      <c r="I10" s="1111">
        <v>121.2</v>
      </c>
      <c r="J10" s="1111"/>
      <c r="L10" s="1111">
        <v>70.099999999999994</v>
      </c>
      <c r="M10" s="1111"/>
      <c r="O10" s="1111">
        <v>39.1</v>
      </c>
      <c r="P10" s="1111"/>
      <c r="R10" s="1111">
        <f>SUM(R6:R9)</f>
        <v>203.1</v>
      </c>
      <c r="S10" s="1111"/>
      <c r="U10" s="1111">
        <f>SUM(U6:U9)</f>
        <v>39.1</v>
      </c>
      <c r="V10" s="1111"/>
      <c r="W10" s="32"/>
    </row>
    <row r="11" spans="1:23" s="12" customFormat="1" ht="6.75" customHeight="1" x14ac:dyDescent="0.2">
      <c r="A11" s="32"/>
      <c r="B11" s="32"/>
      <c r="C11" s="72"/>
      <c r="D11" s="72"/>
      <c r="E11" s="32"/>
      <c r="F11" s="72"/>
      <c r="G11" s="72"/>
      <c r="H11" s="72"/>
      <c r="I11" s="72"/>
      <c r="J11" s="72"/>
      <c r="L11" s="72"/>
      <c r="M11" s="72"/>
      <c r="O11" s="72"/>
      <c r="P11" s="72"/>
      <c r="W11" s="32"/>
    </row>
    <row r="12" spans="1:23" s="12" customFormat="1" x14ac:dyDescent="0.2">
      <c r="A12" s="32" t="s">
        <v>26</v>
      </c>
      <c r="B12" s="32"/>
      <c r="C12" s="1105">
        <f>C27+P27+P41+C41</f>
        <v>58.4</v>
      </c>
      <c r="D12" s="1105"/>
      <c r="E12" s="32"/>
      <c r="F12" s="1105">
        <v>160.5</v>
      </c>
      <c r="G12" s="1105"/>
      <c r="H12" s="128"/>
      <c r="I12" s="1105">
        <v>151.9</v>
      </c>
      <c r="J12" s="1105"/>
      <c r="L12" s="1105">
        <v>140.19999999999999</v>
      </c>
      <c r="M12" s="1105"/>
      <c r="O12" s="1105">
        <v>99</v>
      </c>
      <c r="P12" s="1105"/>
      <c r="R12" s="1105">
        <v>611.20000000000005</v>
      </c>
      <c r="S12" s="1105"/>
      <c r="U12" s="1105">
        <v>243.5</v>
      </c>
      <c r="V12" s="1105"/>
      <c r="W12" s="32"/>
    </row>
    <row r="13" spans="1:23" ht="6.75" customHeight="1" x14ac:dyDescent="0.2">
      <c r="A13" s="32"/>
      <c r="B13" s="32"/>
      <c r="C13" s="71"/>
      <c r="D13" s="71"/>
      <c r="E13" s="32"/>
      <c r="F13" s="71"/>
      <c r="G13" s="71"/>
      <c r="H13" s="71"/>
      <c r="I13" s="71"/>
      <c r="J13" s="71"/>
      <c r="L13" s="71"/>
      <c r="M13" s="71"/>
      <c r="O13" s="71"/>
      <c r="P13" s="71"/>
      <c r="W13" s="32"/>
    </row>
    <row r="14" spans="1:23" x14ac:dyDescent="0.2">
      <c r="A14" s="32" t="s">
        <v>120</v>
      </c>
      <c r="B14" s="32"/>
      <c r="C14" s="1103">
        <f>(C8)/C12</f>
        <v>0.89200000000000002</v>
      </c>
      <c r="D14" s="1103"/>
      <c r="E14" s="32"/>
      <c r="F14" s="1103">
        <v>0.23100000000000001</v>
      </c>
      <c r="G14" s="1103"/>
      <c r="H14" s="70"/>
      <c r="I14" s="1103">
        <v>0.34399999999999997</v>
      </c>
      <c r="J14" s="1103"/>
      <c r="L14" s="1103">
        <v>0.22800000000000001</v>
      </c>
      <c r="M14" s="1103"/>
      <c r="O14" s="1103">
        <v>0.19</v>
      </c>
      <c r="P14" s="1103"/>
      <c r="S14" s="130">
        <f>(R8)/R12</f>
        <v>0.28399999999999997</v>
      </c>
      <c r="V14" s="130">
        <f>(U8)/U12</f>
        <v>0.161</v>
      </c>
      <c r="W14" s="32"/>
    </row>
    <row r="15" spans="1:23" x14ac:dyDescent="0.2">
      <c r="A15" s="32" t="s">
        <v>122</v>
      </c>
      <c r="B15" s="32"/>
      <c r="C15" s="70"/>
      <c r="D15" s="70">
        <f>(105.7)/C10</f>
        <v>0.52</v>
      </c>
      <c r="E15" s="32"/>
      <c r="F15" s="70"/>
      <c r="G15" s="70">
        <v>0.70199999999999996</v>
      </c>
      <c r="H15" s="70"/>
      <c r="I15" s="70"/>
      <c r="J15" s="70">
        <v>0.68400000000000005</v>
      </c>
      <c r="L15" s="70"/>
      <c r="M15" s="70">
        <v>0.76600000000000001</v>
      </c>
      <c r="O15" s="70"/>
      <c r="P15" s="70">
        <v>0.96899999999999997</v>
      </c>
      <c r="S15" s="13">
        <f>(105.7/R8)</f>
        <v>0.60899999999999999</v>
      </c>
      <c r="V15" s="13">
        <f>(37.9/U10)</f>
        <v>0.96899999999999997</v>
      </c>
      <c r="W15" s="32"/>
    </row>
    <row r="16" spans="1:23" ht="13.5" x14ac:dyDescent="0.2">
      <c r="A16" s="67"/>
      <c r="B16" s="67"/>
      <c r="C16" s="67"/>
      <c r="D16" s="67"/>
      <c r="E16" s="67"/>
      <c r="F16" s="68"/>
      <c r="G16" s="68"/>
      <c r="H16" s="68"/>
      <c r="I16" s="68"/>
      <c r="J16" s="63"/>
      <c r="K16" s="68"/>
      <c r="L16" s="67"/>
      <c r="M16" s="69"/>
      <c r="N16" s="69"/>
      <c r="O16" s="69"/>
      <c r="P16" s="69"/>
      <c r="Q16" s="69"/>
      <c r="R16" s="69"/>
      <c r="S16" s="68"/>
      <c r="T16" s="63"/>
      <c r="U16" s="68"/>
      <c r="V16" s="68"/>
      <c r="W16" s="32"/>
    </row>
    <row r="17" spans="1:23" ht="13.5" x14ac:dyDescent="0.2">
      <c r="A17" s="32"/>
      <c r="B17" s="32"/>
      <c r="C17" s="32"/>
      <c r="D17" s="32"/>
      <c r="E17" s="32"/>
      <c r="F17" s="54"/>
      <c r="G17" s="54"/>
      <c r="H17" s="54"/>
      <c r="I17" s="54"/>
      <c r="J17" s="54"/>
      <c r="K17" s="54"/>
      <c r="L17" s="32"/>
      <c r="M17" s="58"/>
      <c r="N17" s="58"/>
      <c r="O17" s="58"/>
      <c r="P17" s="58"/>
      <c r="Q17" s="58"/>
      <c r="R17" s="58"/>
      <c r="S17" s="54"/>
      <c r="T17" s="54"/>
      <c r="U17" s="54"/>
      <c r="V17" s="54"/>
      <c r="W17" s="32"/>
    </row>
    <row r="18" spans="1:23" ht="13.5" x14ac:dyDescent="0.2">
      <c r="A18" s="32"/>
      <c r="B18" s="32"/>
      <c r="C18" s="94" t="s">
        <v>78</v>
      </c>
      <c r="D18" s="94" t="s">
        <v>116</v>
      </c>
      <c r="E18" s="94" t="s">
        <v>115</v>
      </c>
      <c r="F18" s="94" t="s">
        <v>114</v>
      </c>
      <c r="G18" s="94" t="s">
        <v>78</v>
      </c>
      <c r="H18" s="46" t="s">
        <v>77</v>
      </c>
      <c r="I18" s="46" t="s">
        <v>77</v>
      </c>
      <c r="M18" s="58"/>
      <c r="N18" s="58"/>
      <c r="P18" s="94" t="s">
        <v>78</v>
      </c>
      <c r="Q18" s="94" t="s">
        <v>116</v>
      </c>
      <c r="R18" s="94" t="s">
        <v>115</v>
      </c>
      <c r="S18" s="94" t="s">
        <v>114</v>
      </c>
      <c r="T18" s="94" t="s">
        <v>78</v>
      </c>
      <c r="U18" s="46" t="s">
        <v>77</v>
      </c>
      <c r="V18" s="46" t="s">
        <v>77</v>
      </c>
      <c r="W18" s="32"/>
    </row>
    <row r="19" spans="1:23" x14ac:dyDescent="0.2">
      <c r="A19" s="66" t="s">
        <v>48</v>
      </c>
      <c r="B19" s="66"/>
      <c r="C19" s="55">
        <v>2007</v>
      </c>
      <c r="D19" s="55">
        <v>2007</v>
      </c>
      <c r="E19" s="55">
        <v>2007</v>
      </c>
      <c r="F19" s="55">
        <v>2007</v>
      </c>
      <c r="G19" s="55">
        <v>2006</v>
      </c>
      <c r="H19" s="47">
        <v>2007</v>
      </c>
      <c r="I19" s="47">
        <v>2006</v>
      </c>
      <c r="M19" s="66" t="s">
        <v>49</v>
      </c>
      <c r="N19" s="66"/>
      <c r="P19" s="55">
        <v>2007</v>
      </c>
      <c r="Q19" s="55">
        <v>2007</v>
      </c>
      <c r="R19" s="55">
        <v>2007</v>
      </c>
      <c r="S19" s="55">
        <v>2007</v>
      </c>
      <c r="T19" s="55">
        <v>2006</v>
      </c>
      <c r="U19" s="47">
        <v>2007</v>
      </c>
      <c r="V19" s="47">
        <v>2006</v>
      </c>
      <c r="W19" s="32"/>
    </row>
    <row r="20" spans="1:23" ht="6.75" customHeight="1" x14ac:dyDescent="0.2">
      <c r="A20" s="32"/>
      <c r="B20" s="32"/>
      <c r="C20" s="29"/>
      <c r="D20" s="29"/>
      <c r="E20" s="29"/>
      <c r="F20" s="29"/>
      <c r="G20" s="29"/>
      <c r="H20" s="29"/>
      <c r="I20" s="29"/>
      <c r="M20" s="32"/>
      <c r="N20" s="32"/>
      <c r="P20" s="29"/>
      <c r="R20" s="29"/>
      <c r="S20" s="29"/>
      <c r="T20" s="29"/>
      <c r="U20" s="29"/>
      <c r="W20" s="32"/>
    </row>
    <row r="21" spans="1:23" s="12" customFormat="1" ht="12.75" customHeight="1" x14ac:dyDescent="0.2">
      <c r="A21" s="32" t="s">
        <v>106</v>
      </c>
      <c r="B21" s="32"/>
      <c r="C21" s="92">
        <f>D25</f>
        <v>52.4</v>
      </c>
      <c r="D21" s="92">
        <v>45.4</v>
      </c>
      <c r="E21" s="92">
        <v>27.5</v>
      </c>
      <c r="F21" s="92">
        <v>13.2</v>
      </c>
      <c r="G21" s="92">
        <v>6</v>
      </c>
      <c r="H21" s="92">
        <f>I25</f>
        <v>13.2</v>
      </c>
      <c r="I21" s="92">
        <v>0</v>
      </c>
      <c r="M21" s="32" t="s">
        <v>106</v>
      </c>
      <c r="N21" s="32"/>
      <c r="P21" s="92">
        <f>Q25</f>
        <v>70.7</v>
      </c>
      <c r="Q21" s="92">
        <v>50.6</v>
      </c>
      <c r="R21" s="92">
        <v>28.6</v>
      </c>
      <c r="S21" s="92">
        <v>17.2</v>
      </c>
      <c r="T21" s="92">
        <v>9.8000000000000007</v>
      </c>
      <c r="U21" s="92">
        <f>V25</f>
        <v>17.2</v>
      </c>
      <c r="V21" s="95">
        <v>0</v>
      </c>
      <c r="W21" s="32"/>
    </row>
    <row r="22" spans="1:23" s="12" customFormat="1" ht="12.75" customHeight="1" x14ac:dyDescent="0.2">
      <c r="A22" s="32" t="s">
        <v>119</v>
      </c>
      <c r="B22" s="32"/>
      <c r="C22" s="1">
        <v>-0.2</v>
      </c>
      <c r="D22" s="29">
        <v>0</v>
      </c>
      <c r="E22" s="1">
        <v>-0.2</v>
      </c>
      <c r="F22" s="1">
        <v>0</v>
      </c>
      <c r="G22" s="1">
        <v>0</v>
      </c>
      <c r="H22" s="1">
        <f>SUM(C22:G22)</f>
        <v>-0.4</v>
      </c>
      <c r="I22" s="1">
        <v>0</v>
      </c>
      <c r="M22" s="32" t="s">
        <v>119</v>
      </c>
      <c r="N22" s="32"/>
      <c r="P22" s="29">
        <v>-3.5</v>
      </c>
      <c r="Q22" s="29">
        <v>-0.8</v>
      </c>
      <c r="R22" s="29">
        <v>-0.8</v>
      </c>
      <c r="S22" s="29">
        <v>-0.7</v>
      </c>
      <c r="T22" s="29">
        <v>0</v>
      </c>
      <c r="U22" s="1">
        <f>SUM(P22:T22)</f>
        <v>-5.8</v>
      </c>
      <c r="V22" s="12">
        <v>0</v>
      </c>
      <c r="W22" s="32"/>
    </row>
    <row r="23" spans="1:23" s="12" customFormat="1" ht="12.75" customHeight="1" x14ac:dyDescent="0.2">
      <c r="A23" s="32" t="s">
        <v>107</v>
      </c>
      <c r="B23" s="32"/>
      <c r="C23" s="29">
        <f>Property!G22</f>
        <v>52</v>
      </c>
      <c r="D23" s="29">
        <v>6.6</v>
      </c>
      <c r="E23" s="29">
        <v>18.100000000000001</v>
      </c>
      <c r="F23" s="29">
        <v>14.3</v>
      </c>
      <c r="G23" s="29">
        <v>7.2</v>
      </c>
      <c r="H23" s="1">
        <f>SUM(C23:G23)</f>
        <v>98.2</v>
      </c>
      <c r="I23" s="29">
        <v>13.2</v>
      </c>
      <c r="M23" s="32" t="s">
        <v>107</v>
      </c>
      <c r="N23" s="32"/>
      <c r="P23" s="29">
        <f>Energy!G22</f>
        <v>-4.7</v>
      </c>
      <c r="Q23" s="29">
        <v>20.7</v>
      </c>
      <c r="R23" s="29">
        <v>22.8</v>
      </c>
      <c r="S23" s="29">
        <v>12.1</v>
      </c>
      <c r="T23" s="29">
        <v>7.4</v>
      </c>
      <c r="U23" s="1">
        <f>SUM(P23:T23)</f>
        <v>58.3</v>
      </c>
      <c r="V23" s="12">
        <v>17.2</v>
      </c>
      <c r="W23" s="32"/>
    </row>
    <row r="24" spans="1:23" s="12" customFormat="1" ht="12.75" customHeight="1" x14ac:dyDescent="0.2">
      <c r="A24" s="32" t="s">
        <v>128</v>
      </c>
      <c r="B24" s="32"/>
      <c r="C24" s="29">
        <v>-0.1</v>
      </c>
      <c r="D24" s="29">
        <v>0.4</v>
      </c>
      <c r="E24" s="29">
        <v>0</v>
      </c>
      <c r="F24" s="29">
        <v>0</v>
      </c>
      <c r="G24" s="29">
        <v>0</v>
      </c>
      <c r="H24" s="1">
        <f>SUM(C24:G24)</f>
        <v>0.3</v>
      </c>
      <c r="I24" s="29">
        <v>0</v>
      </c>
      <c r="M24" s="32" t="s">
        <v>128</v>
      </c>
      <c r="N24" s="32"/>
      <c r="P24" s="29">
        <v>-0.1</v>
      </c>
      <c r="Q24" s="29">
        <v>0.2</v>
      </c>
      <c r="R24" s="29">
        <v>0</v>
      </c>
      <c r="S24" s="29">
        <v>0</v>
      </c>
      <c r="T24" s="29">
        <v>0</v>
      </c>
      <c r="U24" s="1">
        <f>SUM(P24:T24)</f>
        <v>0.1</v>
      </c>
      <c r="V24" s="12">
        <v>0</v>
      </c>
      <c r="W24" s="32"/>
    </row>
    <row r="25" spans="1:23" s="12" customFormat="1" ht="17.25" customHeight="1" thickBot="1" x14ac:dyDescent="0.25">
      <c r="A25" s="32" t="s">
        <v>105</v>
      </c>
      <c r="B25" s="32"/>
      <c r="C25" s="93">
        <f>SUM(C21:C24)</f>
        <v>104.1</v>
      </c>
      <c r="D25" s="93">
        <v>52.4</v>
      </c>
      <c r="E25" s="93">
        <v>45.4</v>
      </c>
      <c r="F25" s="93">
        <v>27.5</v>
      </c>
      <c r="G25" s="93">
        <v>13.2</v>
      </c>
      <c r="H25" s="93">
        <f>SUM(H21:H24)</f>
        <v>111.3</v>
      </c>
      <c r="I25" s="93">
        <f>SUM(I21:I24)</f>
        <v>13.2</v>
      </c>
      <c r="M25" s="32" t="s">
        <v>105</v>
      </c>
      <c r="N25" s="32"/>
      <c r="P25" s="93">
        <f>SUM(P21:P24)</f>
        <v>62.4</v>
      </c>
      <c r="Q25" s="93">
        <v>70.7</v>
      </c>
      <c r="R25" s="93">
        <v>50.6</v>
      </c>
      <c r="S25" s="93">
        <v>28.6</v>
      </c>
      <c r="T25" s="93">
        <v>17.2</v>
      </c>
      <c r="U25" s="93">
        <f>SUM(U21:U24)</f>
        <v>69.8</v>
      </c>
      <c r="V25" s="93">
        <f>SUM(V21:V24)</f>
        <v>17.2</v>
      </c>
    </row>
    <row r="26" spans="1:23" s="12" customFormat="1" ht="6.75" customHeight="1" x14ac:dyDescent="0.2">
      <c r="A26" s="32"/>
      <c r="B26" s="32"/>
      <c r="C26" s="29"/>
      <c r="D26" s="29"/>
      <c r="E26" s="29"/>
      <c r="F26" s="29"/>
      <c r="G26" s="29"/>
      <c r="H26" s="29"/>
      <c r="I26" s="29"/>
      <c r="M26" s="32"/>
      <c r="N26" s="32"/>
      <c r="P26" s="29"/>
      <c r="Q26" s="29"/>
      <c r="R26" s="29"/>
      <c r="S26" s="29"/>
      <c r="T26" s="29"/>
      <c r="U26" s="29"/>
    </row>
    <row r="27" spans="1:23" s="12" customFormat="1" x14ac:dyDescent="0.2">
      <c r="A27" s="32" t="s">
        <v>26</v>
      </c>
      <c r="B27" s="32"/>
      <c r="C27" s="92">
        <f>Property!G18</f>
        <v>39.299999999999997</v>
      </c>
      <c r="D27" s="92">
        <v>68.099999999999994</v>
      </c>
      <c r="E27" s="92">
        <v>66.2</v>
      </c>
      <c r="F27" s="92">
        <v>57.3</v>
      </c>
      <c r="G27" s="92">
        <v>40.5</v>
      </c>
      <c r="H27" s="92" t="e">
        <f>Property!#REF!</f>
        <v>#REF!</v>
      </c>
      <c r="I27" s="92" t="e">
        <f>Property!#REF!</f>
        <v>#REF!</v>
      </c>
      <c r="M27" s="32" t="s">
        <v>26</v>
      </c>
      <c r="N27" s="32"/>
      <c r="P27" s="92">
        <f>Energy!G18</f>
        <v>6.5</v>
      </c>
      <c r="Q27" s="92">
        <v>51</v>
      </c>
      <c r="R27" s="92">
        <v>51.6</v>
      </c>
      <c r="S27" s="92">
        <v>52.1</v>
      </c>
      <c r="T27" s="92">
        <v>45</v>
      </c>
      <c r="U27" s="92" t="e">
        <f>Energy!#REF!</f>
        <v>#REF!</v>
      </c>
      <c r="V27" s="12" t="e">
        <f>Energy!#REF!</f>
        <v>#REF!</v>
      </c>
    </row>
    <row r="28" spans="1:23" ht="6.75" customHeight="1" x14ac:dyDescent="0.2">
      <c r="A28" s="32"/>
      <c r="B28" s="32"/>
      <c r="C28" s="32"/>
      <c r="D28" s="32"/>
      <c r="E28" s="32"/>
      <c r="F28" s="32"/>
      <c r="G28" s="32"/>
      <c r="H28" s="32"/>
      <c r="I28" s="32"/>
      <c r="M28" s="32"/>
      <c r="N28" s="32"/>
      <c r="P28" s="32"/>
      <c r="Q28" s="32"/>
      <c r="R28" s="32"/>
      <c r="S28" s="32"/>
      <c r="T28" s="32"/>
      <c r="U28" s="32"/>
    </row>
    <row r="29" spans="1:23" x14ac:dyDescent="0.2">
      <c r="A29" s="32" t="s">
        <v>120</v>
      </c>
      <c r="B29" s="32"/>
      <c r="C29" s="56">
        <f>(C23)/C27</f>
        <v>1.323</v>
      </c>
      <c r="D29" s="56">
        <v>9.7000000000000003E-2</v>
      </c>
      <c r="E29" s="56">
        <v>0.27300000000000002</v>
      </c>
      <c r="F29" s="56">
        <v>0.25</v>
      </c>
      <c r="G29" s="56">
        <v>0.17799999999999999</v>
      </c>
      <c r="H29" s="56" t="e">
        <f>(H23)/H27</f>
        <v>#REF!</v>
      </c>
      <c r="I29" s="56" t="e">
        <f>(I23)/I27</f>
        <v>#REF!</v>
      </c>
      <c r="M29" s="32" t="s">
        <v>120</v>
      </c>
      <c r="N29" s="32"/>
      <c r="P29" s="56">
        <f>(P23)/P27</f>
        <v>-0.72299999999999998</v>
      </c>
      <c r="Q29" s="56">
        <v>0.40600000000000003</v>
      </c>
      <c r="R29" s="56">
        <v>0.442</v>
      </c>
      <c r="S29" s="56">
        <v>0.23200000000000001</v>
      </c>
      <c r="T29" s="56">
        <v>0.16400000000000001</v>
      </c>
      <c r="U29" s="56" t="e">
        <f>(U23)/U27</f>
        <v>#REF!</v>
      </c>
      <c r="V29" s="56" t="e">
        <f>(V23)/V27</f>
        <v>#REF!</v>
      </c>
    </row>
    <row r="30" spans="1:23" x14ac:dyDescent="0.2">
      <c r="A30" s="32"/>
      <c r="B30" s="32"/>
      <c r="C30" s="56"/>
      <c r="E30" s="56"/>
      <c r="F30" s="56"/>
      <c r="G30" s="56"/>
      <c r="H30" s="56"/>
      <c r="I30" s="56"/>
      <c r="M30" s="32"/>
      <c r="N30" s="32"/>
      <c r="P30" s="56"/>
      <c r="R30" s="56"/>
      <c r="S30" s="56"/>
      <c r="T30" s="56"/>
      <c r="U30" s="56"/>
    </row>
    <row r="31" spans="1:23" x14ac:dyDescent="0.2">
      <c r="A31" s="32"/>
      <c r="B31" s="32"/>
      <c r="C31" s="32"/>
      <c r="E31" s="32"/>
      <c r="F31" s="32"/>
      <c r="G31" s="32"/>
      <c r="H31" s="32"/>
      <c r="I31" s="32"/>
      <c r="M31" s="32"/>
      <c r="N31" s="32"/>
      <c r="P31" s="57"/>
      <c r="R31" s="57"/>
      <c r="S31" s="57"/>
      <c r="T31" s="57"/>
      <c r="U31" s="32"/>
    </row>
    <row r="32" spans="1:23" x14ac:dyDescent="0.2">
      <c r="A32" s="32"/>
      <c r="B32" s="32"/>
      <c r="C32" s="94" t="s">
        <v>78</v>
      </c>
      <c r="D32" s="94" t="s">
        <v>116</v>
      </c>
      <c r="E32" s="94" t="s">
        <v>115</v>
      </c>
      <c r="F32" s="94" t="s">
        <v>114</v>
      </c>
      <c r="G32" s="94" t="s">
        <v>78</v>
      </c>
      <c r="H32" s="46" t="s">
        <v>77</v>
      </c>
      <c r="I32" s="46" t="s">
        <v>77</v>
      </c>
      <c r="M32" s="32"/>
      <c r="N32" s="32"/>
      <c r="P32" s="94" t="s">
        <v>78</v>
      </c>
      <c r="Q32" s="94" t="s">
        <v>116</v>
      </c>
      <c r="R32" s="94" t="s">
        <v>115</v>
      </c>
      <c r="S32" s="94" t="s">
        <v>114</v>
      </c>
      <c r="T32" s="94" t="s">
        <v>78</v>
      </c>
      <c r="U32" s="46" t="s">
        <v>77</v>
      </c>
      <c r="V32" s="46" t="s">
        <v>77</v>
      </c>
    </row>
    <row r="33" spans="1:23" x14ac:dyDescent="0.2">
      <c r="A33" s="66" t="s">
        <v>50</v>
      </c>
      <c r="B33" s="66"/>
      <c r="C33" s="55">
        <v>2007</v>
      </c>
      <c r="D33" s="55">
        <v>2007</v>
      </c>
      <c r="E33" s="55">
        <v>2007</v>
      </c>
      <c r="F33" s="55">
        <v>2007</v>
      </c>
      <c r="G33" s="55">
        <v>2006</v>
      </c>
      <c r="H33" s="47">
        <v>2007</v>
      </c>
      <c r="I33" s="47">
        <v>2006</v>
      </c>
      <c r="M33" s="66" t="s">
        <v>51</v>
      </c>
      <c r="N33" s="66"/>
      <c r="P33" s="55">
        <v>2007</v>
      </c>
      <c r="Q33" s="55">
        <v>2007</v>
      </c>
      <c r="R33" s="55">
        <v>2007</v>
      </c>
      <c r="S33" s="55">
        <v>2007</v>
      </c>
      <c r="T33" s="55">
        <v>2006</v>
      </c>
      <c r="U33" s="47">
        <v>2007</v>
      </c>
      <c r="V33" s="47">
        <v>2006</v>
      </c>
    </row>
    <row r="34" spans="1:23" ht="6.75" customHeight="1" x14ac:dyDescent="0.2">
      <c r="A34" s="32"/>
      <c r="B34" s="32"/>
      <c r="C34" s="29"/>
      <c r="D34" s="29"/>
      <c r="E34" s="29"/>
      <c r="F34" s="29"/>
      <c r="G34" s="29"/>
      <c r="H34" s="29"/>
      <c r="I34" s="29"/>
      <c r="M34" s="32"/>
      <c r="N34" s="32"/>
      <c r="P34" s="29"/>
      <c r="R34" s="29"/>
      <c r="S34" s="29"/>
      <c r="T34" s="29"/>
      <c r="U34" s="29"/>
    </row>
    <row r="35" spans="1:23" s="12" customFormat="1" x14ac:dyDescent="0.2">
      <c r="A35" s="32" t="s">
        <v>106</v>
      </c>
      <c r="B35" s="32"/>
      <c r="C35" s="92">
        <f>D39</f>
        <v>31.8</v>
      </c>
      <c r="D35" s="92">
        <v>23.8</v>
      </c>
      <c r="E35" s="92">
        <v>13.7</v>
      </c>
      <c r="F35" s="92">
        <v>8.6999999999999993</v>
      </c>
      <c r="G35" s="92">
        <v>4.5</v>
      </c>
      <c r="H35" s="92">
        <f>I39</f>
        <v>8.6999999999999993</v>
      </c>
      <c r="I35" s="92">
        <v>0</v>
      </c>
      <c r="M35" s="32" t="s">
        <v>106</v>
      </c>
      <c r="N35" s="32"/>
      <c r="P35" s="103">
        <f>Q39</f>
        <v>2.2999999999999998</v>
      </c>
      <c r="Q35" s="103">
        <v>1.4</v>
      </c>
      <c r="R35" s="103">
        <v>0.3</v>
      </c>
      <c r="S35" s="95">
        <v>0</v>
      </c>
      <c r="T35" s="95">
        <v>0</v>
      </c>
      <c r="U35" s="92">
        <f>V39</f>
        <v>0</v>
      </c>
      <c r="V35" s="95">
        <v>0</v>
      </c>
    </row>
    <row r="36" spans="1:23" s="12" customFormat="1" x14ac:dyDescent="0.2">
      <c r="A36" s="32" t="s">
        <v>119</v>
      </c>
      <c r="B36" s="32"/>
      <c r="C36" s="1">
        <v>-2.1</v>
      </c>
      <c r="D36" s="29">
        <v>-1.1000000000000001</v>
      </c>
      <c r="E36" s="29">
        <v>-0.2</v>
      </c>
      <c r="F36" s="29">
        <v>-0.3</v>
      </c>
      <c r="G36" s="29">
        <v>0</v>
      </c>
      <c r="H36" s="1">
        <f>SUM(C36:G36)</f>
        <v>-3.7</v>
      </c>
      <c r="I36" s="29">
        <v>0</v>
      </c>
      <c r="M36" s="32" t="s">
        <v>119</v>
      </c>
      <c r="N36" s="32"/>
      <c r="P36" s="29">
        <v>0</v>
      </c>
      <c r="Q36" s="29">
        <v>0</v>
      </c>
      <c r="R36" s="29">
        <v>0</v>
      </c>
      <c r="S36" s="29">
        <v>0</v>
      </c>
      <c r="T36" s="29">
        <v>0</v>
      </c>
      <c r="U36" s="1">
        <f>SUM(P36:T36)</f>
        <v>0</v>
      </c>
      <c r="V36" s="12">
        <v>0</v>
      </c>
    </row>
    <row r="37" spans="1:23" s="12" customFormat="1" x14ac:dyDescent="0.2">
      <c r="A37" s="32" t="s">
        <v>107</v>
      </c>
      <c r="B37" s="32"/>
      <c r="C37" s="29">
        <f>Marine!G22</f>
        <v>5.2</v>
      </c>
      <c r="D37" s="29">
        <v>8.9</v>
      </c>
      <c r="E37" s="29">
        <v>10.3</v>
      </c>
      <c r="F37" s="29">
        <v>5.3</v>
      </c>
      <c r="G37" s="29">
        <v>4.2</v>
      </c>
      <c r="H37" s="1">
        <f>SUM(C37:G37)</f>
        <v>33.9</v>
      </c>
      <c r="I37" s="29">
        <v>8.6999999999999993</v>
      </c>
      <c r="M37" s="32" t="s">
        <v>107</v>
      </c>
      <c r="N37" s="32"/>
      <c r="P37" s="116">
        <f>Aviation!G22</f>
        <v>-0.4</v>
      </c>
      <c r="Q37" s="116">
        <v>0.9</v>
      </c>
      <c r="R37" s="116">
        <v>1.1000000000000001</v>
      </c>
      <c r="S37" s="116">
        <v>0.3</v>
      </c>
      <c r="T37" s="116">
        <v>0</v>
      </c>
      <c r="U37" s="1">
        <f>SUM(P37:T37)</f>
        <v>1.9</v>
      </c>
      <c r="V37" s="12">
        <v>0</v>
      </c>
    </row>
    <row r="38" spans="1:23" s="12" customFormat="1" x14ac:dyDescent="0.2">
      <c r="A38" s="32" t="s">
        <v>128</v>
      </c>
      <c r="B38" s="32"/>
      <c r="C38" s="29">
        <v>-0.1</v>
      </c>
      <c r="D38" s="29">
        <v>0.2</v>
      </c>
      <c r="E38" s="29">
        <v>0</v>
      </c>
      <c r="F38" s="29">
        <v>0</v>
      </c>
      <c r="G38" s="29">
        <v>0</v>
      </c>
      <c r="H38" s="1">
        <f>SUM(C38:G38)</f>
        <v>0.1</v>
      </c>
      <c r="I38" s="29">
        <v>0</v>
      </c>
      <c r="M38" s="32" t="s">
        <v>128</v>
      </c>
      <c r="N38" s="32"/>
      <c r="P38" s="116">
        <v>-0.1</v>
      </c>
      <c r="Q38" s="116">
        <v>0</v>
      </c>
      <c r="R38" s="29">
        <v>0</v>
      </c>
      <c r="S38" s="29">
        <v>0</v>
      </c>
      <c r="T38" s="29">
        <v>0</v>
      </c>
      <c r="U38" s="1">
        <f>SUM(P38:T38)</f>
        <v>-0.1</v>
      </c>
      <c r="V38" s="12">
        <v>0</v>
      </c>
    </row>
    <row r="39" spans="1:23" s="12" customFormat="1" ht="17.25" customHeight="1" thickBot="1" x14ac:dyDescent="0.25">
      <c r="A39" s="32" t="s">
        <v>105</v>
      </c>
      <c r="B39" s="32"/>
      <c r="C39" s="93">
        <f>SUM(C35:C38)</f>
        <v>34.799999999999997</v>
      </c>
      <c r="D39" s="93">
        <v>31.8</v>
      </c>
      <c r="E39" s="93">
        <v>23.8</v>
      </c>
      <c r="F39" s="93">
        <v>13.7</v>
      </c>
      <c r="G39" s="93">
        <v>8.6999999999999993</v>
      </c>
      <c r="H39" s="93">
        <f>SUM(H35:H38)</f>
        <v>39</v>
      </c>
      <c r="I39" s="93">
        <f>SUM(I35:I38)</f>
        <v>8.6999999999999993</v>
      </c>
      <c r="M39" s="32" t="s">
        <v>105</v>
      </c>
      <c r="N39" s="32"/>
      <c r="P39" s="102">
        <f>SUM(P35:P38)</f>
        <v>1.8</v>
      </c>
      <c r="Q39" s="102">
        <f>SUM(Q35:Q37)</f>
        <v>2.2999999999999998</v>
      </c>
      <c r="R39" s="102">
        <v>1.4</v>
      </c>
      <c r="S39" s="102">
        <v>0.3</v>
      </c>
      <c r="T39" s="96">
        <v>0</v>
      </c>
      <c r="U39" s="93">
        <f>SUM(U35:U38)</f>
        <v>1.8</v>
      </c>
      <c r="V39" s="93">
        <f>SUM(V35:V38)</f>
        <v>0</v>
      </c>
    </row>
    <row r="40" spans="1:23" s="12" customFormat="1" ht="6.75" customHeight="1" x14ac:dyDescent="0.2">
      <c r="A40" s="32"/>
      <c r="B40" s="32"/>
      <c r="C40" s="29"/>
      <c r="D40" s="29"/>
      <c r="E40" s="29"/>
      <c r="F40" s="29"/>
      <c r="G40" s="29"/>
      <c r="H40" s="29"/>
      <c r="I40" s="29"/>
      <c r="M40" s="32"/>
      <c r="N40" s="32"/>
      <c r="P40" s="29"/>
      <c r="Q40" s="29"/>
      <c r="R40" s="29"/>
      <c r="S40" s="29"/>
      <c r="T40" s="29"/>
      <c r="U40" s="29"/>
    </row>
    <row r="41" spans="1:23" s="12" customFormat="1" ht="12.75" customHeight="1" x14ac:dyDescent="0.2">
      <c r="A41" s="32" t="s">
        <v>26</v>
      </c>
      <c r="B41" s="32"/>
      <c r="C41" s="92">
        <f>Marine!G18</f>
        <v>11</v>
      </c>
      <c r="D41" s="92">
        <v>19.5</v>
      </c>
      <c r="E41" s="92">
        <v>16.8</v>
      </c>
      <c r="F41" s="92">
        <v>14.9</v>
      </c>
      <c r="G41" s="92">
        <v>10.5</v>
      </c>
      <c r="H41" s="92" t="e">
        <f>Marine!#REF!</f>
        <v>#REF!</v>
      </c>
      <c r="I41" s="92" t="e">
        <f>Marine!#REF!</f>
        <v>#REF!</v>
      </c>
      <c r="M41" s="32" t="s">
        <v>26</v>
      </c>
      <c r="N41" s="32"/>
      <c r="P41" s="92">
        <f>Aviation!G18</f>
        <v>1.6</v>
      </c>
      <c r="Q41" s="92">
        <v>21.9</v>
      </c>
      <c r="R41" s="92">
        <v>17.3</v>
      </c>
      <c r="S41" s="92">
        <v>15.9</v>
      </c>
      <c r="T41" s="92">
        <v>3</v>
      </c>
      <c r="U41" s="92" t="e">
        <f>Aviation!#REF!</f>
        <v>#REF!</v>
      </c>
      <c r="V41" s="12" t="e">
        <f>Aviation!#REF!</f>
        <v>#REF!</v>
      </c>
    </row>
    <row r="42" spans="1:23" s="12" customFormat="1" ht="6.75" customHeight="1" x14ac:dyDescent="0.2">
      <c r="A42" s="32"/>
      <c r="B42" s="32"/>
      <c r="C42" s="32"/>
      <c r="D42" s="32"/>
      <c r="E42" s="32"/>
      <c r="F42" s="32"/>
      <c r="G42" s="32"/>
      <c r="H42" s="32"/>
      <c r="I42" s="32"/>
      <c r="M42" s="32"/>
      <c r="N42" s="32"/>
      <c r="P42" s="32"/>
      <c r="Q42" s="29"/>
      <c r="R42" s="32"/>
      <c r="S42" s="32"/>
      <c r="T42" s="32"/>
      <c r="U42" s="32"/>
    </row>
    <row r="43" spans="1:23" ht="12.75" customHeight="1" x14ac:dyDescent="0.2">
      <c r="A43" s="32" t="s">
        <v>120</v>
      </c>
      <c r="B43" s="32"/>
      <c r="C43" s="56">
        <f>(C37)/C41</f>
        <v>0.47299999999999998</v>
      </c>
      <c r="D43" s="56">
        <v>0.45600000000000002</v>
      </c>
      <c r="E43" s="56">
        <v>0.61299999999999999</v>
      </c>
      <c r="F43" s="56">
        <v>0.35599999999999998</v>
      </c>
      <c r="G43" s="56">
        <v>0.4</v>
      </c>
      <c r="H43" s="56" t="e">
        <f>(H37)/H41</f>
        <v>#REF!</v>
      </c>
      <c r="I43" s="56" t="e">
        <f>(I37)/I41</f>
        <v>#REF!</v>
      </c>
      <c r="M43" s="32" t="s">
        <v>120</v>
      </c>
      <c r="N43" s="32"/>
      <c r="P43" s="56">
        <f>(P37)/P41</f>
        <v>-0.25</v>
      </c>
      <c r="Q43" s="56">
        <f>(Q37)/Q41</f>
        <v>4.1000000000000002E-2</v>
      </c>
      <c r="R43" s="56">
        <v>6.4000000000000001E-2</v>
      </c>
      <c r="S43" s="56">
        <v>1.9E-2</v>
      </c>
      <c r="T43" s="29">
        <v>0</v>
      </c>
      <c r="U43" s="56" t="e">
        <f>(U37)/U41</f>
        <v>#REF!</v>
      </c>
      <c r="V43" s="56" t="e">
        <f>(V37)/V41</f>
        <v>#REF!</v>
      </c>
    </row>
    <row r="44" spans="1:23" ht="12.75" customHeight="1" x14ac:dyDescent="0.2">
      <c r="A44" s="32"/>
      <c r="B44" s="32"/>
      <c r="C44" s="32"/>
      <c r="D44" s="56"/>
      <c r="E44" s="56"/>
      <c r="F44" s="65"/>
      <c r="G44" s="56"/>
      <c r="H44" s="56"/>
      <c r="I44" s="56"/>
      <c r="K44" s="32"/>
      <c r="L44" s="32"/>
      <c r="M44" s="34"/>
      <c r="N44" s="34"/>
      <c r="O44" s="34"/>
      <c r="P44" s="34"/>
      <c r="S44" s="56"/>
      <c r="U44" s="56"/>
      <c r="V44" s="56"/>
    </row>
    <row r="45" spans="1:23" x14ac:dyDescent="0.2">
      <c r="A45" s="32"/>
      <c r="B45" s="32"/>
      <c r="F45" s="32"/>
      <c r="G45" s="32"/>
      <c r="H45" s="32"/>
      <c r="I45" s="32"/>
      <c r="K45" s="32"/>
      <c r="L45" s="32"/>
      <c r="M45" s="32"/>
      <c r="N45" s="32"/>
      <c r="O45" s="32"/>
      <c r="P45" s="32"/>
      <c r="S45" s="32"/>
      <c r="U45" s="32"/>
      <c r="V45" s="32"/>
    </row>
    <row r="46" spans="1:23" ht="14.25" customHeight="1" x14ac:dyDescent="0.2">
      <c r="A46" s="58"/>
      <c r="B46" s="58"/>
      <c r="C46" s="9" t="s">
        <v>132</v>
      </c>
      <c r="F46" s="32"/>
      <c r="G46" s="32"/>
      <c r="H46" s="32"/>
      <c r="I46" s="32"/>
      <c r="J46" s="32"/>
      <c r="K46" s="32"/>
      <c r="M46" s="32"/>
      <c r="N46" s="32"/>
      <c r="O46" s="32"/>
      <c r="P46" s="32"/>
      <c r="Q46" s="32"/>
      <c r="R46" s="32"/>
      <c r="S46" s="32"/>
      <c r="T46" s="32"/>
      <c r="U46" s="32"/>
      <c r="V46" s="32"/>
      <c r="W46" s="32"/>
    </row>
    <row r="47" spans="1:23" x14ac:dyDescent="0.2">
      <c r="F47" s="5"/>
      <c r="G47" s="4"/>
      <c r="H47" s="4"/>
      <c r="I47" s="4"/>
      <c r="J47" s="2"/>
      <c r="K47" s="1"/>
      <c r="O47" s="32"/>
      <c r="P47" s="32"/>
      <c r="Q47" s="32"/>
      <c r="R47" s="32"/>
      <c r="S47" s="4"/>
      <c r="T47" s="2"/>
      <c r="U47" s="4"/>
      <c r="V47" s="4"/>
      <c r="W47" s="2"/>
    </row>
    <row r="48" spans="1:23" x14ac:dyDescent="0.2">
      <c r="E48" s="27" t="s">
        <v>1</v>
      </c>
      <c r="L48" s="32"/>
    </row>
    <row r="49" spans="3:12" x14ac:dyDescent="0.2">
      <c r="C49" s="9" t="s">
        <v>129</v>
      </c>
      <c r="E49" s="117">
        <f>C6+C23+P23+P37+C37</f>
        <v>209.3</v>
      </c>
      <c r="L49" s="32"/>
    </row>
    <row r="50" spans="3:12" x14ac:dyDescent="0.2">
      <c r="C50" s="9" t="s">
        <v>131</v>
      </c>
      <c r="E50" s="117">
        <f>C38+C24+P24+P38</f>
        <v>-0.4</v>
      </c>
    </row>
    <row r="51" spans="3:12" x14ac:dyDescent="0.2">
      <c r="C51" s="9" t="s">
        <v>130</v>
      </c>
      <c r="E51" s="117">
        <f>C36+P22</f>
        <v>-5.6</v>
      </c>
    </row>
    <row r="52" spans="3:12" x14ac:dyDescent="0.2">
      <c r="E52" s="27"/>
    </row>
    <row r="53" spans="3:12" ht="13.5" thickBot="1" x14ac:dyDescent="0.25">
      <c r="E53" s="118">
        <f>SUM(E49:E52)</f>
        <v>203.3</v>
      </c>
    </row>
    <row r="54" spans="3:12" ht="13.5" thickTop="1" x14ac:dyDescent="0.2"/>
  </sheetData>
  <mergeCells count="57">
    <mergeCell ref="R12:S12"/>
    <mergeCell ref="U12:V12"/>
    <mergeCell ref="U8:V8"/>
    <mergeCell ref="U9:V9"/>
    <mergeCell ref="U10:V10"/>
    <mergeCell ref="R7:S7"/>
    <mergeCell ref="R8:S8"/>
    <mergeCell ref="R9:S9"/>
    <mergeCell ref="R10:S10"/>
    <mergeCell ref="U3:V3"/>
    <mergeCell ref="U4:V4"/>
    <mergeCell ref="U6:V6"/>
    <mergeCell ref="U7:V7"/>
    <mergeCell ref="O7:P7"/>
    <mergeCell ref="O8:P8"/>
    <mergeCell ref="C12:D12"/>
    <mergeCell ref="I9:J9"/>
    <mergeCell ref="L9:M9"/>
    <mergeCell ref="I7:J7"/>
    <mergeCell ref="I8:J8"/>
    <mergeCell ref="F10:G10"/>
    <mergeCell ref="L8:M8"/>
    <mergeCell ref="L7:M7"/>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I10:J10"/>
    <mergeCell ref="O10:P10"/>
    <mergeCell ref="A2:R2"/>
    <mergeCell ref="I4:J4"/>
    <mergeCell ref="I6:J6"/>
    <mergeCell ref="O6:P6"/>
    <mergeCell ref="O4:P4"/>
    <mergeCell ref="L6:M6"/>
    <mergeCell ref="L4:M4"/>
    <mergeCell ref="R6:S6"/>
    <mergeCell ref="R4:S4"/>
    <mergeCell ref="R3:S3"/>
    <mergeCell ref="F14:G14"/>
    <mergeCell ref="F4:G4"/>
    <mergeCell ref="F6:G6"/>
    <mergeCell ref="F7:G7"/>
    <mergeCell ref="F8:G8"/>
    <mergeCell ref="F9:G9"/>
    <mergeCell ref="F12:G12"/>
  </mergeCells>
  <phoneticPr fontId="17" type="noConversion"/>
  <pageMargins left="0.75" right="0.75" top="1" bottom="1" header="0.5" footer="0.5"/>
  <pageSetup scale="5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Normal="100" zoomScaleSheetLayoutView="90" workbookViewId="0">
      <selection activeCell="E44" sqref="E44"/>
    </sheetView>
  </sheetViews>
  <sheetFormatPr defaultRowHeight="12.75" x14ac:dyDescent="0.2"/>
  <cols>
    <col min="1" max="2" width="9.140625" style="388"/>
    <col min="3" max="3" width="2.85546875" style="388" customWidth="1"/>
    <col min="4" max="16384" width="9.140625" style="388"/>
  </cols>
  <sheetData>
    <row r="1" spans="3:20" x14ac:dyDescent="0.2">
      <c r="T1" s="447"/>
    </row>
    <row r="9" spans="3:20" ht="30" customHeight="1" x14ac:dyDescent="0.4">
      <c r="C9" s="387"/>
    </row>
    <row r="10" spans="3:20" ht="16.5" customHeight="1" x14ac:dyDescent="0.2"/>
    <row r="12" spans="3:20" ht="26.25" x14ac:dyDescent="0.4">
      <c r="C12" s="389"/>
      <c r="D12" s="390"/>
      <c r="F12" s="390"/>
      <c r="G12" s="390"/>
      <c r="H12" s="390"/>
      <c r="I12" s="390"/>
      <c r="J12" s="390"/>
      <c r="K12" s="390"/>
    </row>
    <row r="13" spans="3:20" ht="16.5" customHeight="1" x14ac:dyDescent="0.2">
      <c r="H13" s="391"/>
      <c r="I13" s="391"/>
    </row>
    <row r="14" spans="3:20" x14ac:dyDescent="0.2">
      <c r="H14" s="391"/>
      <c r="I14" s="391"/>
    </row>
    <row r="15" spans="3:20" ht="20.25" x14ac:dyDescent="0.3">
      <c r="C15" s="392"/>
      <c r="D15" s="393"/>
      <c r="F15" s="393"/>
      <c r="G15" s="393"/>
      <c r="H15" s="393"/>
      <c r="I15" s="393"/>
      <c r="J15" s="393"/>
      <c r="K15" s="393"/>
    </row>
    <row r="16" spans="3:20" x14ac:dyDescent="0.2">
      <c r="H16" s="391"/>
      <c r="I16" s="391"/>
    </row>
    <row r="17" spans="3:11" x14ac:dyDescent="0.2">
      <c r="H17" s="391"/>
      <c r="I17" s="391"/>
    </row>
    <row r="18" spans="3:11" x14ac:dyDescent="0.2">
      <c r="H18" s="391"/>
      <c r="I18" s="391"/>
    </row>
    <row r="19" spans="3:11" x14ac:dyDescent="0.2">
      <c r="H19" s="391"/>
      <c r="I19" s="391"/>
    </row>
    <row r="20" spans="3:11" x14ac:dyDescent="0.2">
      <c r="H20" s="391"/>
      <c r="I20" s="391"/>
    </row>
    <row r="21" spans="3:11" x14ac:dyDescent="0.2">
      <c r="H21" s="391"/>
      <c r="I21" s="391"/>
    </row>
    <row r="22" spans="3:11" x14ac:dyDescent="0.2">
      <c r="H22" s="391"/>
      <c r="I22" s="391"/>
    </row>
    <row r="23" spans="3:11" x14ac:dyDescent="0.2">
      <c r="H23" s="391"/>
      <c r="I23" s="391"/>
    </row>
    <row r="24" spans="3:11" x14ac:dyDescent="0.2">
      <c r="H24" s="391"/>
      <c r="I24" s="391"/>
    </row>
    <row r="25" spans="3:11" x14ac:dyDescent="0.2">
      <c r="H25" s="391"/>
      <c r="I25" s="391"/>
    </row>
    <row r="26" spans="3:11" x14ac:dyDescent="0.2">
      <c r="C26" s="394"/>
      <c r="F26" s="395"/>
      <c r="G26" s="395"/>
      <c r="H26" s="395"/>
      <c r="I26" s="395"/>
      <c r="J26" s="395"/>
    </row>
    <row r="27" spans="3:11" x14ac:dyDescent="0.2">
      <c r="C27" s="394"/>
      <c r="D27" s="396"/>
      <c r="F27" s="395"/>
      <c r="G27" s="395"/>
      <c r="H27" s="395"/>
      <c r="I27" s="395"/>
      <c r="J27" s="395"/>
    </row>
    <row r="28" spans="3:11" x14ac:dyDescent="0.2">
      <c r="C28" s="394"/>
      <c r="D28" s="397"/>
      <c r="F28" s="395"/>
      <c r="G28" s="395"/>
      <c r="H28" s="395"/>
      <c r="I28" s="395"/>
      <c r="J28" s="395"/>
    </row>
    <row r="30" spans="3:11" x14ac:dyDescent="0.2">
      <c r="C30" s="398"/>
      <c r="D30" s="398"/>
      <c r="E30" s="398"/>
      <c r="F30" s="398"/>
      <c r="G30" s="398"/>
      <c r="H30" s="398"/>
      <c r="I30" s="398"/>
      <c r="J30" s="398"/>
      <c r="K30" s="398"/>
    </row>
    <row r="31" spans="3:11" x14ac:dyDescent="0.2">
      <c r="C31" s="398"/>
      <c r="D31" s="398"/>
      <c r="E31" s="398"/>
      <c r="F31" s="398"/>
      <c r="G31" s="398"/>
      <c r="H31" s="398"/>
      <c r="I31" s="398"/>
      <c r="J31" s="398"/>
      <c r="K31" s="398"/>
    </row>
  </sheetData>
  <pageMargins left="0.31" right="0.24" top="0.47" bottom="0" header="0" footer="0"/>
  <pageSetup scale="97" orientation="landscape"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9" width="9.7109375" style="9" customWidth="1"/>
    <col min="10" max="10" width="10.85546875" style="9" customWidth="1"/>
    <col min="11" max="16" width="9.7109375" style="9" customWidth="1"/>
    <col min="17" max="16384" width="9.140625" style="9"/>
  </cols>
  <sheetData>
    <row r="1" spans="1:18" ht="12.75" customHeight="1" x14ac:dyDescent="0.2">
      <c r="A1" s="8"/>
      <c r="B1" s="8"/>
      <c r="C1" s="8"/>
      <c r="D1" s="8"/>
      <c r="E1" s="115"/>
    </row>
    <row r="2" spans="1:18" ht="12.75" customHeight="1" x14ac:dyDescent="0.25">
      <c r="A2" s="1108"/>
      <c r="B2" s="1108"/>
      <c r="C2" s="1108"/>
      <c r="D2" s="1108"/>
      <c r="E2" s="1108"/>
      <c r="F2" s="1108"/>
      <c r="G2" s="1108"/>
      <c r="H2" s="1108"/>
      <c r="I2" s="1108"/>
      <c r="J2" s="1108"/>
      <c r="K2" s="1108"/>
      <c r="L2" s="1108"/>
      <c r="M2" s="1108"/>
      <c r="N2" s="1108"/>
      <c r="O2" s="1108"/>
      <c r="P2" s="1108"/>
    </row>
    <row r="3" spans="1:18" x14ac:dyDescent="0.2">
      <c r="C3" s="52"/>
      <c r="D3" s="78" t="s">
        <v>78</v>
      </c>
      <c r="F3" s="52"/>
      <c r="G3" s="78" t="s">
        <v>116</v>
      </c>
      <c r="I3" s="52"/>
      <c r="J3" s="78" t="s">
        <v>115</v>
      </c>
      <c r="L3" s="52"/>
      <c r="M3" s="78" t="s">
        <v>114</v>
      </c>
      <c r="N3" s="51"/>
      <c r="O3" s="52"/>
      <c r="P3" s="78" t="s">
        <v>78</v>
      </c>
      <c r="Q3" s="50"/>
      <c r="R3" s="50"/>
    </row>
    <row r="4" spans="1:18" x14ac:dyDescent="0.2">
      <c r="A4" s="66" t="s">
        <v>104</v>
      </c>
      <c r="B4" s="66"/>
      <c r="C4" s="1104">
        <v>2007</v>
      </c>
      <c r="D4" s="1104"/>
      <c r="E4" s="66"/>
      <c r="F4" s="1104">
        <v>2007</v>
      </c>
      <c r="G4" s="1104"/>
      <c r="H4" s="66"/>
      <c r="I4" s="1104">
        <v>2007</v>
      </c>
      <c r="J4" s="1104"/>
      <c r="K4" s="66"/>
      <c r="L4" s="1104">
        <v>2007</v>
      </c>
      <c r="M4" s="1104"/>
      <c r="N4" s="64"/>
      <c r="O4" s="1104">
        <v>2006</v>
      </c>
      <c r="P4" s="1104"/>
      <c r="Q4" s="64"/>
      <c r="R4" s="73"/>
    </row>
    <row r="5" spans="1:18" ht="6.75" customHeight="1" x14ac:dyDescent="0.2">
      <c r="A5" s="32"/>
      <c r="B5" s="32"/>
      <c r="C5" s="71"/>
      <c r="D5" s="71"/>
      <c r="E5" s="32"/>
      <c r="F5" s="71"/>
      <c r="G5" s="71"/>
      <c r="H5" s="32"/>
      <c r="I5" s="71"/>
      <c r="J5" s="71"/>
      <c r="K5" s="32"/>
      <c r="L5" s="71"/>
      <c r="M5" s="71"/>
      <c r="N5" s="74"/>
      <c r="O5" s="71"/>
      <c r="P5" s="71"/>
      <c r="Q5" s="71"/>
      <c r="R5" s="74"/>
    </row>
    <row r="6" spans="1:18" s="12" customFormat="1" ht="12.75" customHeight="1" x14ac:dyDescent="0.2">
      <c r="A6" s="32" t="s">
        <v>106</v>
      </c>
      <c r="B6" s="32"/>
      <c r="C6" s="1105">
        <f>F10</f>
        <v>157.19999999999999</v>
      </c>
      <c r="D6" s="1105"/>
      <c r="E6" s="32"/>
      <c r="F6" s="1105">
        <v>121.2</v>
      </c>
      <c r="G6" s="1105"/>
      <c r="H6" s="32"/>
      <c r="I6" s="1105">
        <v>70.099999999999994</v>
      </c>
      <c r="J6" s="1105"/>
      <c r="K6" s="32"/>
      <c r="L6" s="1105">
        <v>39.1</v>
      </c>
      <c r="M6" s="1105"/>
      <c r="N6" s="88"/>
      <c r="O6" s="1105">
        <v>20.3</v>
      </c>
      <c r="P6" s="1105"/>
      <c r="Q6" s="89"/>
      <c r="R6" s="75"/>
    </row>
    <row r="7" spans="1:18" s="12" customFormat="1" ht="12.75" customHeight="1" x14ac:dyDescent="0.2">
      <c r="A7" s="32" t="s">
        <v>119</v>
      </c>
      <c r="B7" s="32"/>
      <c r="C7" s="1106">
        <f>C22+L22+L36+C36</f>
        <v>-5.8</v>
      </c>
      <c r="D7" s="1106"/>
      <c r="E7" s="32"/>
      <c r="F7" s="1106">
        <v>-1.9</v>
      </c>
      <c r="G7" s="1106"/>
      <c r="H7" s="32"/>
      <c r="I7" s="1106">
        <v>-1.2</v>
      </c>
      <c r="J7" s="1106"/>
      <c r="K7" s="32"/>
      <c r="L7" s="1106">
        <v>-1</v>
      </c>
      <c r="M7" s="1106"/>
      <c r="N7" s="90"/>
      <c r="O7" s="1106">
        <v>0</v>
      </c>
      <c r="P7" s="1106"/>
      <c r="Q7" s="91"/>
      <c r="R7" s="75"/>
    </row>
    <row r="8" spans="1:18" s="12" customFormat="1" ht="12.75" customHeight="1" x14ac:dyDescent="0.2">
      <c r="A8" s="32" t="s">
        <v>107</v>
      </c>
      <c r="B8" s="32"/>
      <c r="C8" s="1107">
        <f>C23+L23+L37+C37</f>
        <v>52.1</v>
      </c>
      <c r="D8" s="1107"/>
      <c r="E8" s="32"/>
      <c r="F8" s="1107">
        <v>37.1</v>
      </c>
      <c r="G8" s="1107"/>
      <c r="H8" s="32"/>
      <c r="I8" s="1107">
        <v>52.3</v>
      </c>
      <c r="J8" s="1107"/>
      <c r="K8" s="32"/>
      <c r="L8" s="1107">
        <v>32</v>
      </c>
      <c r="M8" s="1107"/>
      <c r="N8" s="90"/>
      <c r="O8" s="1107">
        <v>18.8</v>
      </c>
      <c r="P8" s="1107"/>
      <c r="Q8" s="90"/>
      <c r="R8" s="75"/>
    </row>
    <row r="9" spans="1:18" s="12" customFormat="1" ht="12.75" customHeight="1" x14ac:dyDescent="0.2">
      <c r="A9" s="32" t="s">
        <v>128</v>
      </c>
      <c r="B9" s="32"/>
      <c r="C9" s="1112">
        <f>C24+C38+L38+L24</f>
        <v>-0.4</v>
      </c>
      <c r="D9" s="1112"/>
      <c r="E9" s="32"/>
      <c r="F9" s="1106">
        <v>0.8</v>
      </c>
      <c r="G9" s="1106"/>
      <c r="H9" s="32"/>
      <c r="I9" s="1106">
        <v>0</v>
      </c>
      <c r="J9" s="1106"/>
      <c r="K9" s="32"/>
      <c r="L9" s="1110">
        <v>0</v>
      </c>
      <c r="M9" s="1110"/>
      <c r="N9" s="90"/>
      <c r="O9" s="1110">
        <v>0</v>
      </c>
      <c r="P9" s="1110"/>
      <c r="Q9" s="90"/>
      <c r="R9" s="75"/>
    </row>
    <row r="10" spans="1:18" s="12" customFormat="1" ht="17.25" customHeight="1" thickBot="1" x14ac:dyDescent="0.25">
      <c r="A10" s="32" t="s">
        <v>105</v>
      </c>
      <c r="B10" s="32"/>
      <c r="C10" s="1111">
        <f>C25+L25+L39+C39</f>
        <v>203.1</v>
      </c>
      <c r="D10" s="1111"/>
      <c r="E10" s="32"/>
      <c r="F10" s="1111">
        <v>157.19999999999999</v>
      </c>
      <c r="G10" s="1111"/>
      <c r="H10" s="32"/>
      <c r="I10" s="1111">
        <v>121.2</v>
      </c>
      <c r="J10" s="1111"/>
      <c r="K10" s="32"/>
      <c r="L10" s="1111">
        <v>70.099999999999994</v>
      </c>
      <c r="M10" s="1111"/>
      <c r="N10" s="88"/>
      <c r="O10" s="1111">
        <v>39.1</v>
      </c>
      <c r="P10" s="1111"/>
      <c r="Q10" s="88"/>
      <c r="R10" s="75"/>
    </row>
    <row r="11" spans="1:18" s="12" customFormat="1" ht="6.75" customHeight="1" x14ac:dyDescent="0.2">
      <c r="A11" s="32"/>
      <c r="B11" s="32"/>
      <c r="C11" s="72"/>
      <c r="D11" s="72"/>
      <c r="E11" s="32"/>
      <c r="F11" s="72"/>
      <c r="G11" s="72"/>
      <c r="H11" s="32"/>
      <c r="I11" s="72"/>
      <c r="J11" s="72"/>
      <c r="K11" s="32"/>
      <c r="L11" s="72"/>
      <c r="M11" s="72"/>
      <c r="N11" s="76"/>
      <c r="O11" s="72"/>
      <c r="P11" s="72"/>
      <c r="Q11" s="72"/>
      <c r="R11" s="76"/>
    </row>
    <row r="12" spans="1:18" s="12" customFormat="1" x14ac:dyDescent="0.2">
      <c r="A12" s="32" t="s">
        <v>26</v>
      </c>
      <c r="B12" s="32"/>
      <c r="C12" s="1105">
        <f>C27+L27+L41+C41</f>
        <v>58.4</v>
      </c>
      <c r="D12" s="1105"/>
      <c r="E12" s="32"/>
      <c r="F12" s="1105">
        <v>160.5</v>
      </c>
      <c r="G12" s="1105"/>
      <c r="H12" s="32"/>
      <c r="I12" s="1105">
        <v>151.9</v>
      </c>
      <c r="J12" s="1105"/>
      <c r="K12" s="32"/>
      <c r="L12" s="1105">
        <v>140.19999999999999</v>
      </c>
      <c r="M12" s="1105"/>
      <c r="N12" s="88"/>
      <c r="O12" s="1105">
        <v>99</v>
      </c>
      <c r="P12" s="1105"/>
      <c r="Q12" s="89"/>
      <c r="R12" s="75"/>
    </row>
    <row r="13" spans="1:18" ht="6.75" customHeight="1" x14ac:dyDescent="0.2">
      <c r="A13" s="32"/>
      <c r="B13" s="32"/>
      <c r="C13" s="71"/>
      <c r="D13" s="71"/>
      <c r="E13" s="32"/>
      <c r="F13" s="71"/>
      <c r="G13" s="71"/>
      <c r="H13" s="32"/>
      <c r="I13" s="71"/>
      <c r="J13" s="71"/>
      <c r="K13" s="32"/>
      <c r="L13" s="71"/>
      <c r="M13" s="71"/>
      <c r="N13" s="74"/>
      <c r="O13" s="71"/>
      <c r="P13" s="71"/>
      <c r="Q13" s="71"/>
      <c r="R13" s="74"/>
    </row>
    <row r="14" spans="1:18" x14ac:dyDescent="0.2">
      <c r="A14" s="32" t="s">
        <v>120</v>
      </c>
      <c r="B14" s="32"/>
      <c r="C14" s="1103">
        <f>(C8)/C12</f>
        <v>0.89200000000000002</v>
      </c>
      <c r="D14" s="1103"/>
      <c r="E14" s="32"/>
      <c r="F14" s="1103">
        <v>0.23100000000000001</v>
      </c>
      <c r="G14" s="1103"/>
      <c r="H14" s="32"/>
      <c r="I14" s="1103">
        <v>0.34399999999999997</v>
      </c>
      <c r="J14" s="1103"/>
      <c r="K14" s="32"/>
      <c r="L14" s="1103">
        <v>0.22800000000000001</v>
      </c>
      <c r="M14" s="1103"/>
      <c r="N14" s="77"/>
      <c r="O14" s="1103">
        <v>0.19</v>
      </c>
      <c r="P14" s="1103"/>
      <c r="Q14" s="70"/>
      <c r="R14" s="77"/>
    </row>
    <row r="15" spans="1:18" x14ac:dyDescent="0.2">
      <c r="A15" s="32" t="s">
        <v>122</v>
      </c>
      <c r="B15" s="32"/>
      <c r="C15" s="70"/>
      <c r="D15" s="70">
        <f>(105.7)/C10</f>
        <v>0.52</v>
      </c>
      <c r="E15" s="32"/>
      <c r="F15" s="70"/>
      <c r="G15" s="70">
        <v>0.70199999999999996</v>
      </c>
      <c r="H15" s="32"/>
      <c r="I15" s="70"/>
      <c r="J15" s="70">
        <v>0.68400000000000005</v>
      </c>
      <c r="K15" s="32"/>
      <c r="L15" s="70"/>
      <c r="M15" s="70">
        <v>0.76600000000000001</v>
      </c>
      <c r="N15" s="77"/>
      <c r="O15" s="70"/>
      <c r="P15" s="70">
        <v>0.96899999999999997</v>
      </c>
      <c r="Q15" s="70"/>
      <c r="R15" s="77"/>
    </row>
    <row r="16" spans="1:18" ht="13.5" x14ac:dyDescent="0.2">
      <c r="A16" s="67"/>
      <c r="B16" s="67"/>
      <c r="C16" s="67"/>
      <c r="D16" s="67"/>
      <c r="E16" s="67"/>
      <c r="F16" s="68"/>
      <c r="G16" s="68"/>
      <c r="H16" s="63"/>
      <c r="I16" s="68"/>
      <c r="J16" s="67"/>
      <c r="K16" s="69"/>
      <c r="L16" s="69"/>
      <c r="M16" s="69"/>
      <c r="N16" s="69"/>
      <c r="O16" s="69"/>
      <c r="P16" s="69"/>
    </row>
    <row r="17" spans="1:16" ht="13.5" x14ac:dyDescent="0.2">
      <c r="A17" s="32"/>
      <c r="B17" s="32"/>
      <c r="C17" s="32"/>
      <c r="D17" s="32"/>
      <c r="E17" s="32"/>
      <c r="F17" s="54"/>
      <c r="G17" s="54"/>
      <c r="H17" s="54"/>
      <c r="I17" s="54"/>
      <c r="J17" s="32"/>
      <c r="K17" s="58"/>
      <c r="L17" s="58"/>
      <c r="M17" s="58"/>
      <c r="N17" s="58"/>
      <c r="O17" s="58"/>
      <c r="P17" s="58"/>
    </row>
    <row r="18" spans="1:16" ht="13.5" x14ac:dyDescent="0.2">
      <c r="A18" s="32"/>
      <c r="B18" s="32"/>
      <c r="C18" s="94" t="s">
        <v>78</v>
      </c>
      <c r="D18" s="94" t="s">
        <v>116</v>
      </c>
      <c r="E18" s="94" t="s">
        <v>115</v>
      </c>
      <c r="F18" s="94" t="s">
        <v>114</v>
      </c>
      <c r="G18" s="94" t="s">
        <v>78</v>
      </c>
      <c r="I18" s="58"/>
      <c r="J18" s="58"/>
      <c r="L18" s="94" t="s">
        <v>78</v>
      </c>
      <c r="M18" s="94" t="s">
        <v>116</v>
      </c>
      <c r="N18" s="94" t="s">
        <v>115</v>
      </c>
      <c r="O18" s="94" t="s">
        <v>114</v>
      </c>
      <c r="P18" s="94" t="s">
        <v>78</v>
      </c>
    </row>
    <row r="19" spans="1:16" x14ac:dyDescent="0.2">
      <c r="A19" s="66" t="s">
        <v>48</v>
      </c>
      <c r="B19" s="66"/>
      <c r="C19" s="55">
        <v>2007</v>
      </c>
      <c r="D19" s="55">
        <v>2007</v>
      </c>
      <c r="E19" s="55">
        <v>2007</v>
      </c>
      <c r="F19" s="55">
        <v>2007</v>
      </c>
      <c r="G19" s="55">
        <v>2006</v>
      </c>
      <c r="I19" s="66" t="s">
        <v>49</v>
      </c>
      <c r="J19" s="66"/>
      <c r="L19" s="55">
        <v>2007</v>
      </c>
      <c r="M19" s="55">
        <v>2007</v>
      </c>
      <c r="N19" s="55">
        <v>2007</v>
      </c>
      <c r="O19" s="55">
        <v>2007</v>
      </c>
      <c r="P19" s="55">
        <v>2006</v>
      </c>
    </row>
    <row r="20" spans="1:16" ht="6.75" customHeight="1" x14ac:dyDescent="0.2">
      <c r="A20" s="32"/>
      <c r="B20" s="32"/>
      <c r="C20" s="29"/>
      <c r="D20" s="29"/>
      <c r="E20" s="29"/>
      <c r="F20" s="29"/>
      <c r="G20" s="29"/>
      <c r="I20" s="32"/>
      <c r="J20" s="32"/>
      <c r="L20" s="29"/>
      <c r="N20" s="29"/>
      <c r="O20" s="29"/>
      <c r="P20" s="29"/>
    </row>
    <row r="21" spans="1:16" s="12" customFormat="1" ht="12.75" customHeight="1" x14ac:dyDescent="0.2">
      <c r="A21" s="32" t="s">
        <v>106</v>
      </c>
      <c r="B21" s="32"/>
      <c r="C21" s="92">
        <f>D25</f>
        <v>52.4</v>
      </c>
      <c r="D21" s="92">
        <v>45.4</v>
      </c>
      <c r="E21" s="92">
        <v>27.5</v>
      </c>
      <c r="F21" s="92">
        <v>13.2</v>
      </c>
      <c r="G21" s="92">
        <v>6</v>
      </c>
      <c r="I21" s="32" t="s">
        <v>106</v>
      </c>
      <c r="J21" s="32"/>
      <c r="L21" s="92">
        <f>M25</f>
        <v>70.7</v>
      </c>
      <c r="M21" s="92">
        <v>50.6</v>
      </c>
      <c r="N21" s="92">
        <v>28.6</v>
      </c>
      <c r="O21" s="92">
        <v>17.2</v>
      </c>
      <c r="P21" s="92">
        <v>9.8000000000000007</v>
      </c>
    </row>
    <row r="22" spans="1:16" s="12" customFormat="1" ht="12.75" customHeight="1" x14ac:dyDescent="0.2">
      <c r="A22" s="32" t="s">
        <v>119</v>
      </c>
      <c r="B22" s="32"/>
      <c r="C22" s="1">
        <v>-0.2</v>
      </c>
      <c r="D22" s="29">
        <v>0</v>
      </c>
      <c r="E22" s="1">
        <v>-0.2</v>
      </c>
      <c r="F22" s="1">
        <v>0</v>
      </c>
      <c r="G22" s="1">
        <v>0</v>
      </c>
      <c r="I22" s="32" t="s">
        <v>119</v>
      </c>
      <c r="J22" s="32"/>
      <c r="L22" s="29">
        <v>-3.5</v>
      </c>
      <c r="M22" s="29">
        <v>-0.8</v>
      </c>
      <c r="N22" s="29">
        <v>-0.8</v>
      </c>
      <c r="O22" s="29">
        <v>-0.7</v>
      </c>
      <c r="P22" s="29">
        <v>0</v>
      </c>
    </row>
    <row r="23" spans="1:16" s="12" customFormat="1" ht="12.75" customHeight="1" x14ac:dyDescent="0.2">
      <c r="A23" s="32" t="s">
        <v>107</v>
      </c>
      <c r="B23" s="32"/>
      <c r="C23" s="29">
        <f>Property!G22</f>
        <v>52</v>
      </c>
      <c r="D23" s="29">
        <v>6.6</v>
      </c>
      <c r="E23" s="29">
        <v>18.100000000000001</v>
      </c>
      <c r="F23" s="29">
        <v>14.3</v>
      </c>
      <c r="G23" s="29">
        <v>7.2</v>
      </c>
      <c r="I23" s="32" t="s">
        <v>107</v>
      </c>
      <c r="J23" s="32"/>
      <c r="L23" s="29">
        <f>Energy!G22</f>
        <v>-4.7</v>
      </c>
      <c r="M23" s="29">
        <v>20.7</v>
      </c>
      <c r="N23" s="29">
        <v>22.8</v>
      </c>
      <c r="O23" s="29">
        <v>12.1</v>
      </c>
      <c r="P23" s="29">
        <v>7.4</v>
      </c>
    </row>
    <row r="24" spans="1:16" s="12" customFormat="1" ht="12.75" customHeight="1" x14ac:dyDescent="0.2">
      <c r="A24" s="32" t="s">
        <v>128</v>
      </c>
      <c r="B24" s="32"/>
      <c r="C24" s="29">
        <v>-0.1</v>
      </c>
      <c r="D24" s="29">
        <v>0.4</v>
      </c>
      <c r="E24" s="29">
        <v>0</v>
      </c>
      <c r="F24" s="29">
        <v>0</v>
      </c>
      <c r="G24" s="29">
        <v>0</v>
      </c>
      <c r="I24" s="32" t="s">
        <v>128</v>
      </c>
      <c r="J24" s="32"/>
      <c r="L24" s="29">
        <v>-0.1</v>
      </c>
      <c r="M24" s="29">
        <v>0.2</v>
      </c>
      <c r="N24" s="29">
        <v>0</v>
      </c>
      <c r="O24" s="29">
        <v>0</v>
      </c>
      <c r="P24" s="29">
        <v>0</v>
      </c>
    </row>
    <row r="25" spans="1:16" s="12" customFormat="1" ht="17.25" customHeight="1" thickBot="1" x14ac:dyDescent="0.25">
      <c r="A25" s="32" t="s">
        <v>105</v>
      </c>
      <c r="B25" s="32"/>
      <c r="C25" s="93">
        <f>SUM(C21:C24)</f>
        <v>104.1</v>
      </c>
      <c r="D25" s="93">
        <v>52.4</v>
      </c>
      <c r="E25" s="93">
        <v>45.4</v>
      </c>
      <c r="F25" s="93">
        <v>27.5</v>
      </c>
      <c r="G25" s="93">
        <v>13.2</v>
      </c>
      <c r="I25" s="32" t="s">
        <v>105</v>
      </c>
      <c r="J25" s="32"/>
      <c r="L25" s="93">
        <f>SUM(L21:L24)</f>
        <v>62.4</v>
      </c>
      <c r="M25" s="93">
        <v>70.7</v>
      </c>
      <c r="N25" s="93">
        <v>50.6</v>
      </c>
      <c r="O25" s="93">
        <v>28.6</v>
      </c>
      <c r="P25" s="93">
        <v>17.2</v>
      </c>
    </row>
    <row r="26" spans="1:16" s="12" customFormat="1" ht="6.75" customHeight="1" x14ac:dyDescent="0.2">
      <c r="A26" s="32"/>
      <c r="B26" s="32"/>
      <c r="C26" s="29"/>
      <c r="D26" s="29"/>
      <c r="E26" s="29"/>
      <c r="F26" s="29"/>
      <c r="G26" s="29"/>
      <c r="I26" s="32"/>
      <c r="J26" s="32"/>
      <c r="L26" s="29"/>
      <c r="M26" s="29"/>
      <c r="N26" s="29"/>
      <c r="O26" s="29"/>
      <c r="P26" s="29"/>
    </row>
    <row r="27" spans="1:16" s="12" customFormat="1" x14ac:dyDescent="0.2">
      <c r="A27" s="32" t="s">
        <v>26</v>
      </c>
      <c r="B27" s="32"/>
      <c r="C27" s="92">
        <f>Property!G18</f>
        <v>39.299999999999997</v>
      </c>
      <c r="D27" s="92">
        <v>68.099999999999994</v>
      </c>
      <c r="E27" s="92">
        <v>66.2</v>
      </c>
      <c r="F27" s="92">
        <v>57.3</v>
      </c>
      <c r="G27" s="92">
        <v>40.5</v>
      </c>
      <c r="I27" s="32" t="s">
        <v>26</v>
      </c>
      <c r="J27" s="32"/>
      <c r="L27" s="92">
        <f>Energy!G18</f>
        <v>6.5</v>
      </c>
      <c r="M27" s="92">
        <v>51</v>
      </c>
      <c r="N27" s="92">
        <v>51.6</v>
      </c>
      <c r="O27" s="92">
        <v>52.1</v>
      </c>
      <c r="P27" s="92">
        <v>45</v>
      </c>
    </row>
    <row r="28" spans="1:16" ht="6.75" customHeight="1" x14ac:dyDescent="0.2">
      <c r="A28" s="32"/>
      <c r="B28" s="32"/>
      <c r="C28" s="32"/>
      <c r="D28" s="32"/>
      <c r="E28" s="32"/>
      <c r="F28" s="32"/>
      <c r="G28" s="32"/>
      <c r="I28" s="32"/>
      <c r="J28" s="32"/>
      <c r="L28" s="32"/>
      <c r="M28" s="32"/>
      <c r="N28" s="32"/>
      <c r="O28" s="32"/>
      <c r="P28" s="32"/>
    </row>
    <row r="29" spans="1:16" x14ac:dyDescent="0.2">
      <c r="A29" s="32" t="s">
        <v>120</v>
      </c>
      <c r="B29" s="32"/>
      <c r="C29" s="56">
        <f>(C23)/C27</f>
        <v>1.323</v>
      </c>
      <c r="D29" s="56">
        <v>9.7000000000000003E-2</v>
      </c>
      <c r="E29" s="56">
        <v>0.27300000000000002</v>
      </c>
      <c r="F29" s="56">
        <v>0.25</v>
      </c>
      <c r="G29" s="56">
        <v>0.17799999999999999</v>
      </c>
      <c r="I29" s="32" t="s">
        <v>120</v>
      </c>
      <c r="J29" s="32"/>
      <c r="L29" s="56">
        <f>(L23)/L27</f>
        <v>-0.72299999999999998</v>
      </c>
      <c r="M29" s="56">
        <v>0.40600000000000003</v>
      </c>
      <c r="N29" s="56">
        <v>0.442</v>
      </c>
      <c r="O29" s="56">
        <v>0.23200000000000001</v>
      </c>
      <c r="P29" s="56">
        <v>0.16400000000000001</v>
      </c>
    </row>
    <row r="30" spans="1:16" x14ac:dyDescent="0.2">
      <c r="A30" s="32"/>
      <c r="B30" s="32"/>
      <c r="C30" s="56"/>
      <c r="E30" s="56"/>
      <c r="F30" s="56"/>
      <c r="G30" s="56"/>
      <c r="I30" s="32"/>
      <c r="J30" s="32"/>
      <c r="L30" s="56"/>
      <c r="N30" s="56"/>
      <c r="O30" s="56"/>
      <c r="P30" s="56"/>
    </row>
    <row r="31" spans="1:16" x14ac:dyDescent="0.2">
      <c r="A31" s="32"/>
      <c r="B31" s="32"/>
      <c r="C31" s="32"/>
      <c r="E31" s="32"/>
      <c r="F31" s="32"/>
      <c r="G31" s="32"/>
      <c r="I31" s="32"/>
      <c r="J31" s="32"/>
      <c r="L31" s="57"/>
      <c r="N31" s="57"/>
      <c r="O31" s="57"/>
      <c r="P31" s="57"/>
    </row>
    <row r="32" spans="1:16" x14ac:dyDescent="0.2">
      <c r="A32" s="32"/>
      <c r="B32" s="32"/>
      <c r="C32" s="94" t="s">
        <v>78</v>
      </c>
      <c r="D32" s="94" t="s">
        <v>116</v>
      </c>
      <c r="E32" s="94" t="s">
        <v>115</v>
      </c>
      <c r="F32" s="94" t="s">
        <v>114</v>
      </c>
      <c r="G32" s="94" t="s">
        <v>78</v>
      </c>
      <c r="I32" s="32"/>
      <c r="J32" s="32"/>
      <c r="L32" s="94" t="s">
        <v>78</v>
      </c>
      <c r="M32" s="94" t="s">
        <v>116</v>
      </c>
      <c r="N32" s="94" t="s">
        <v>115</v>
      </c>
      <c r="O32" s="94" t="s">
        <v>114</v>
      </c>
      <c r="P32" s="94" t="s">
        <v>78</v>
      </c>
    </row>
    <row r="33" spans="1:17" x14ac:dyDescent="0.2">
      <c r="A33" s="66" t="s">
        <v>50</v>
      </c>
      <c r="B33" s="66"/>
      <c r="C33" s="55">
        <v>2007</v>
      </c>
      <c r="D33" s="55">
        <v>2007</v>
      </c>
      <c r="E33" s="55">
        <v>2007</v>
      </c>
      <c r="F33" s="55">
        <v>2007</v>
      </c>
      <c r="G33" s="55">
        <v>2006</v>
      </c>
      <c r="I33" s="66" t="s">
        <v>51</v>
      </c>
      <c r="J33" s="66"/>
      <c r="L33" s="55">
        <v>2007</v>
      </c>
      <c r="M33" s="55">
        <v>2007</v>
      </c>
      <c r="N33" s="55">
        <v>2007</v>
      </c>
      <c r="O33" s="55">
        <v>2007</v>
      </c>
      <c r="P33" s="55">
        <v>2006</v>
      </c>
    </row>
    <row r="34" spans="1:17" ht="6.75" customHeight="1" x14ac:dyDescent="0.2">
      <c r="A34" s="32"/>
      <c r="B34" s="32"/>
      <c r="C34" s="29"/>
      <c r="D34" s="29"/>
      <c r="E34" s="29"/>
      <c r="F34" s="29"/>
      <c r="G34" s="29"/>
      <c r="I34" s="32"/>
      <c r="J34" s="32"/>
      <c r="L34" s="29"/>
      <c r="N34" s="29"/>
      <c r="O34" s="29"/>
      <c r="P34" s="29"/>
    </row>
    <row r="35" spans="1:17" s="12" customFormat="1" x14ac:dyDescent="0.2">
      <c r="A35" s="32" t="s">
        <v>106</v>
      </c>
      <c r="B35" s="32"/>
      <c r="C35" s="92">
        <f>D39</f>
        <v>31.8</v>
      </c>
      <c r="D35" s="92">
        <v>23.8</v>
      </c>
      <c r="E35" s="92">
        <v>13.7</v>
      </c>
      <c r="F35" s="92">
        <v>8.6999999999999993</v>
      </c>
      <c r="G35" s="92">
        <v>4.5</v>
      </c>
      <c r="I35" s="32" t="s">
        <v>106</v>
      </c>
      <c r="J35" s="32"/>
      <c r="L35" s="103">
        <f>M39</f>
        <v>2.2999999999999998</v>
      </c>
      <c r="M35" s="103">
        <v>1.4</v>
      </c>
      <c r="N35" s="103">
        <v>0.3</v>
      </c>
      <c r="O35" s="95">
        <v>0</v>
      </c>
      <c r="P35" s="95">
        <v>0</v>
      </c>
    </row>
    <row r="36" spans="1:17" s="12" customFormat="1" x14ac:dyDescent="0.2">
      <c r="A36" s="32" t="s">
        <v>119</v>
      </c>
      <c r="B36" s="32"/>
      <c r="C36" s="1">
        <v>-2.1</v>
      </c>
      <c r="D36" s="29">
        <v>-1.1000000000000001</v>
      </c>
      <c r="E36" s="29">
        <v>-0.2</v>
      </c>
      <c r="F36" s="29">
        <v>-0.3</v>
      </c>
      <c r="G36" s="29">
        <v>0</v>
      </c>
      <c r="I36" s="32" t="s">
        <v>119</v>
      </c>
      <c r="J36" s="32"/>
      <c r="L36" s="29">
        <v>0</v>
      </c>
      <c r="M36" s="29">
        <v>0</v>
      </c>
      <c r="N36" s="29">
        <v>0</v>
      </c>
      <c r="O36" s="29">
        <v>0</v>
      </c>
      <c r="P36" s="29">
        <v>0</v>
      </c>
    </row>
    <row r="37" spans="1:17" s="12" customFormat="1" x14ac:dyDescent="0.2">
      <c r="A37" s="32" t="s">
        <v>107</v>
      </c>
      <c r="B37" s="32"/>
      <c r="C37" s="29">
        <f>Marine!G22</f>
        <v>5.2</v>
      </c>
      <c r="D37" s="29">
        <v>8.9</v>
      </c>
      <c r="E37" s="29">
        <v>10.3</v>
      </c>
      <c r="F37" s="29">
        <v>5.3</v>
      </c>
      <c r="G37" s="29">
        <v>4.2</v>
      </c>
      <c r="I37" s="32" t="s">
        <v>107</v>
      </c>
      <c r="J37" s="32"/>
      <c r="L37" s="116">
        <f>Aviation!G22</f>
        <v>-0.4</v>
      </c>
      <c r="M37" s="116">
        <v>0.9</v>
      </c>
      <c r="N37" s="116">
        <v>1.1000000000000001</v>
      </c>
      <c r="O37" s="116">
        <v>0.3</v>
      </c>
      <c r="P37" s="116">
        <v>0</v>
      </c>
    </row>
    <row r="38" spans="1:17" s="12" customFormat="1" x14ac:dyDescent="0.2">
      <c r="A38" s="32" t="s">
        <v>128</v>
      </c>
      <c r="B38" s="32"/>
      <c r="C38" s="29">
        <v>-0.1</v>
      </c>
      <c r="D38" s="29">
        <v>0.2</v>
      </c>
      <c r="E38" s="29">
        <v>0</v>
      </c>
      <c r="F38" s="29">
        <v>0</v>
      </c>
      <c r="G38" s="29">
        <v>0</v>
      </c>
      <c r="I38" s="32" t="s">
        <v>128</v>
      </c>
      <c r="J38" s="32"/>
      <c r="L38" s="116">
        <v>-0.1</v>
      </c>
      <c r="M38" s="116">
        <v>0</v>
      </c>
      <c r="N38" s="29">
        <v>0</v>
      </c>
      <c r="O38" s="29">
        <v>0</v>
      </c>
      <c r="P38" s="29">
        <v>0</v>
      </c>
    </row>
    <row r="39" spans="1:17" s="12" customFormat="1" ht="17.25" customHeight="1" thickBot="1" x14ac:dyDescent="0.25">
      <c r="A39" s="32" t="s">
        <v>105</v>
      </c>
      <c r="B39" s="32"/>
      <c r="C39" s="93">
        <f>SUM(C35:C38)</f>
        <v>34.799999999999997</v>
      </c>
      <c r="D39" s="93">
        <v>31.8</v>
      </c>
      <c r="E39" s="93">
        <v>23.8</v>
      </c>
      <c r="F39" s="93">
        <v>13.7</v>
      </c>
      <c r="G39" s="93">
        <v>8.6999999999999993</v>
      </c>
      <c r="I39" s="32" t="s">
        <v>105</v>
      </c>
      <c r="J39" s="32"/>
      <c r="L39" s="102">
        <f>SUM(L35:L38)</f>
        <v>1.8</v>
      </c>
      <c r="M39" s="102">
        <f>SUM(M35:M37)</f>
        <v>2.2999999999999998</v>
      </c>
      <c r="N39" s="102">
        <v>1.4</v>
      </c>
      <c r="O39" s="102">
        <v>0.3</v>
      </c>
      <c r="P39" s="96">
        <v>0</v>
      </c>
    </row>
    <row r="40" spans="1:17" s="12" customFormat="1" ht="6.75" customHeight="1" x14ac:dyDescent="0.2">
      <c r="A40" s="32"/>
      <c r="B40" s="32"/>
      <c r="C40" s="29"/>
      <c r="D40" s="29"/>
      <c r="E40" s="29"/>
      <c r="F40" s="29"/>
      <c r="G40" s="29"/>
      <c r="I40" s="32"/>
      <c r="J40" s="32"/>
      <c r="L40" s="29"/>
      <c r="M40" s="29"/>
      <c r="N40" s="29"/>
      <c r="O40" s="29"/>
      <c r="P40" s="29"/>
    </row>
    <row r="41" spans="1:17" s="12" customFormat="1" ht="12.75" customHeight="1" x14ac:dyDescent="0.2">
      <c r="A41" s="32" t="s">
        <v>26</v>
      </c>
      <c r="B41" s="32"/>
      <c r="C41" s="92">
        <f>Marine!G18</f>
        <v>11</v>
      </c>
      <c r="D41" s="92">
        <v>19.5</v>
      </c>
      <c r="E41" s="92">
        <v>16.8</v>
      </c>
      <c r="F41" s="92">
        <v>14.9</v>
      </c>
      <c r="G41" s="92">
        <v>10.5</v>
      </c>
      <c r="I41" s="32" t="s">
        <v>26</v>
      </c>
      <c r="J41" s="32"/>
      <c r="L41" s="92">
        <f>Aviation!G18</f>
        <v>1.6</v>
      </c>
      <c r="M41" s="92">
        <v>21.9</v>
      </c>
      <c r="N41" s="92">
        <v>17.3</v>
      </c>
      <c r="O41" s="92">
        <v>15.9</v>
      </c>
      <c r="P41" s="92">
        <v>3</v>
      </c>
    </row>
    <row r="42" spans="1:17" s="12" customFormat="1" ht="6.75" customHeight="1" x14ac:dyDescent="0.2">
      <c r="A42" s="32"/>
      <c r="B42" s="32"/>
      <c r="C42" s="32"/>
      <c r="D42" s="32"/>
      <c r="E42" s="32"/>
      <c r="F42" s="32"/>
      <c r="G42" s="32"/>
      <c r="I42" s="32"/>
      <c r="J42" s="32"/>
      <c r="L42" s="32"/>
      <c r="M42" s="29"/>
      <c r="N42" s="32"/>
      <c r="O42" s="32"/>
      <c r="P42" s="32"/>
    </row>
    <row r="43" spans="1:17" ht="12.75" customHeight="1" x14ac:dyDescent="0.2">
      <c r="A43" s="32" t="s">
        <v>120</v>
      </c>
      <c r="B43" s="32"/>
      <c r="C43" s="56">
        <f>(C37)/C41</f>
        <v>0.47299999999999998</v>
      </c>
      <c r="D43" s="56">
        <v>0.45600000000000002</v>
      </c>
      <c r="E43" s="56">
        <v>0.61299999999999999</v>
      </c>
      <c r="F43" s="56">
        <v>0.35599999999999998</v>
      </c>
      <c r="G43" s="56">
        <v>0.4</v>
      </c>
      <c r="I43" s="32" t="s">
        <v>120</v>
      </c>
      <c r="J43" s="32"/>
      <c r="L43" s="56">
        <f>(L37)/L41</f>
        <v>-0.25</v>
      </c>
      <c r="M43" s="56">
        <f>(M37)/M41</f>
        <v>4.1000000000000002E-2</v>
      </c>
      <c r="N43" s="56">
        <v>6.4000000000000001E-2</v>
      </c>
      <c r="O43" s="56">
        <v>1.9E-2</v>
      </c>
      <c r="P43" s="29">
        <v>0</v>
      </c>
    </row>
    <row r="44" spans="1:17" ht="12.75" customHeight="1" x14ac:dyDescent="0.2">
      <c r="A44" s="32"/>
      <c r="B44" s="32"/>
      <c r="C44" s="32"/>
      <c r="D44" s="56"/>
      <c r="E44" s="56"/>
      <c r="F44" s="65"/>
      <c r="G44" s="56"/>
      <c r="I44" s="32"/>
      <c r="J44" s="32"/>
      <c r="K44" s="34"/>
      <c r="L44" s="34"/>
      <c r="M44" s="34"/>
      <c r="N44" s="34"/>
      <c r="Q44" s="32"/>
    </row>
    <row r="45" spans="1:17" x14ac:dyDescent="0.2">
      <c r="A45" s="32"/>
      <c r="B45" s="32"/>
      <c r="F45" s="32"/>
      <c r="G45" s="32"/>
      <c r="I45" s="32"/>
      <c r="J45" s="32"/>
      <c r="K45" s="32"/>
      <c r="L45" s="32"/>
      <c r="M45" s="32"/>
      <c r="N45" s="32"/>
      <c r="Q45" s="32"/>
    </row>
    <row r="46" spans="1:17" ht="14.25" customHeight="1" x14ac:dyDescent="0.2">
      <c r="A46" s="58"/>
      <c r="B46" s="58"/>
      <c r="C46" s="9" t="s">
        <v>132</v>
      </c>
      <c r="F46" s="32"/>
      <c r="G46" s="32"/>
      <c r="H46" s="32"/>
      <c r="I46" s="32"/>
      <c r="K46" s="32"/>
      <c r="L46" s="32"/>
      <c r="M46" s="32"/>
      <c r="N46" s="32"/>
      <c r="O46" s="32"/>
      <c r="P46" s="32"/>
      <c r="Q46" s="32"/>
    </row>
    <row r="47" spans="1:17" x14ac:dyDescent="0.2">
      <c r="F47" s="5"/>
      <c r="G47" s="4"/>
      <c r="H47" s="2"/>
      <c r="I47" s="1"/>
      <c r="M47" s="32"/>
      <c r="N47" s="32"/>
      <c r="O47" s="32"/>
      <c r="P47" s="32"/>
      <c r="Q47" s="32"/>
    </row>
    <row r="48" spans="1:17" x14ac:dyDescent="0.2">
      <c r="E48" s="27" t="s">
        <v>1</v>
      </c>
      <c r="J48" s="32"/>
    </row>
    <row r="49" spans="3:10" x14ac:dyDescent="0.2">
      <c r="C49" s="9" t="s">
        <v>129</v>
      </c>
      <c r="E49" s="117">
        <f>C6+C23+L23+L37+C37</f>
        <v>209.3</v>
      </c>
      <c r="J49" s="32"/>
    </row>
    <row r="50" spans="3:10" x14ac:dyDescent="0.2">
      <c r="C50" s="9" t="s">
        <v>131</v>
      </c>
      <c r="E50" s="117">
        <f>C38+C24+L24+L38</f>
        <v>-0.4</v>
      </c>
    </row>
    <row r="51" spans="3:10" x14ac:dyDescent="0.2">
      <c r="C51" s="9" t="s">
        <v>130</v>
      </c>
      <c r="E51" s="117">
        <f>C36+L22</f>
        <v>-5.6</v>
      </c>
    </row>
    <row r="52" spans="3:10" x14ac:dyDescent="0.2">
      <c r="E52" s="27"/>
    </row>
    <row r="53" spans="3:10" ht="13.5" thickBot="1" x14ac:dyDescent="0.25">
      <c r="E53" s="118">
        <f>SUM(E49:E52)</f>
        <v>203.3</v>
      </c>
    </row>
    <row r="54" spans="3:10" ht="13.5" thickTop="1" x14ac:dyDescent="0.2"/>
  </sheetData>
  <mergeCells count="41">
    <mergeCell ref="F14:G14"/>
    <mergeCell ref="F4:G4"/>
    <mergeCell ref="F6:G6"/>
    <mergeCell ref="F7:G7"/>
    <mergeCell ref="F8:G8"/>
    <mergeCell ref="F9:G9"/>
    <mergeCell ref="F12:G12"/>
    <mergeCell ref="F10:G10"/>
    <mergeCell ref="A2:P2"/>
    <mergeCell ref="I4:J4"/>
    <mergeCell ref="I6:J6"/>
    <mergeCell ref="O6:P6"/>
    <mergeCell ref="O4:P4"/>
    <mergeCell ref="L4:M4"/>
    <mergeCell ref="L6:M6"/>
    <mergeCell ref="I7:J7"/>
    <mergeCell ref="I8:J8"/>
    <mergeCell ref="I10:J10"/>
    <mergeCell ref="L8:M8"/>
    <mergeCell ref="O8:P8"/>
    <mergeCell ref="I9:J9"/>
    <mergeCell ref="L9:M9"/>
    <mergeCell ref="O7:P7"/>
    <mergeCell ref="L7:M7"/>
    <mergeCell ref="C12:D12"/>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O10:P10"/>
  </mergeCells>
  <phoneticPr fontId="17" type="noConversion"/>
  <pageMargins left="0.75" right="0.75" top="1" bottom="1" header="0.5" footer="0.5"/>
  <pageSetup scale="73"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P56"/>
  <sheetViews>
    <sheetView topLeftCell="A4" zoomScale="80" zoomScaleNormal="80" zoomScaleSheetLayoutView="80" workbookViewId="0">
      <selection activeCell="W1" sqref="W1"/>
    </sheetView>
  </sheetViews>
  <sheetFormatPr defaultRowHeight="12.75" x14ac:dyDescent="0.2"/>
  <cols>
    <col min="1" max="1" width="4.28515625" style="2" customWidth="1"/>
    <col min="2" max="2" width="60.7109375" style="2" customWidth="1"/>
    <col min="3" max="3" width="3.28515625" style="2" customWidth="1"/>
    <col min="4" max="4" width="18.28515625" style="498" customWidth="1"/>
    <col min="5" max="5" width="3.140625" style="2" customWidth="1"/>
    <col min="6" max="6" width="3.28515625" style="2" customWidth="1"/>
    <col min="7" max="7" width="18.28515625" style="660" customWidth="1"/>
    <col min="8" max="8" width="3" style="660" customWidth="1"/>
    <col min="9" max="9" width="3.28515625" style="660" customWidth="1"/>
    <col min="10" max="10" width="18.28515625" style="660" customWidth="1"/>
    <col min="11" max="11" width="3" style="660" customWidth="1"/>
    <col min="12" max="12" width="3.28515625" style="660" customWidth="1"/>
    <col min="13" max="13" width="18.28515625" style="660" customWidth="1"/>
    <col min="14" max="14" width="3" style="660" customWidth="1"/>
    <col min="15" max="15" width="3.28515625" style="660" customWidth="1"/>
    <col min="16" max="16" width="18.28515625" style="660" customWidth="1"/>
    <col min="17" max="16384" width="9.140625" style="2"/>
  </cols>
  <sheetData>
    <row r="1" spans="2:16" ht="33.75" customHeight="1" x14ac:dyDescent="0.25">
      <c r="B1" s="1082" t="s">
        <v>353</v>
      </c>
      <c r="C1" s="1114"/>
      <c r="D1" s="1114"/>
      <c r="E1" s="1114"/>
      <c r="F1" s="1114"/>
      <c r="G1" s="1114"/>
      <c r="H1" s="1114"/>
      <c r="I1" s="1114"/>
      <c r="J1" s="1114"/>
      <c r="K1" s="1114"/>
      <c r="L1" s="1114"/>
      <c r="M1" s="1114"/>
      <c r="N1" s="1114"/>
      <c r="O1" s="1114"/>
      <c r="P1" s="1114"/>
    </row>
    <row r="2" spans="2:16" s="3" customFormat="1" ht="12.75" customHeight="1" x14ac:dyDescent="0.25">
      <c r="C2" s="325"/>
      <c r="D2" s="500"/>
      <c r="F2" s="325"/>
      <c r="G2" s="642"/>
      <c r="H2" s="642"/>
      <c r="I2" s="642"/>
      <c r="J2" s="642"/>
      <c r="K2" s="642"/>
      <c r="L2" s="642"/>
      <c r="M2" s="642"/>
      <c r="N2" s="642"/>
      <c r="O2" s="642"/>
      <c r="P2" s="642"/>
    </row>
    <row r="3" spans="2:16" s="1004" customFormat="1" ht="15" x14ac:dyDescent="0.25">
      <c r="B3" s="999"/>
      <c r="C3" s="1000"/>
      <c r="D3" s="1001" t="s">
        <v>417</v>
      </c>
      <c r="E3" s="999"/>
      <c r="F3" s="1000"/>
      <c r="G3" s="1001" t="s">
        <v>392</v>
      </c>
      <c r="H3" s="999"/>
      <c r="I3" s="1000"/>
      <c r="J3" s="1001" t="s">
        <v>391</v>
      </c>
      <c r="K3" s="1002"/>
      <c r="L3" s="1003"/>
      <c r="M3" s="1001" t="s">
        <v>387</v>
      </c>
      <c r="N3" s="1002"/>
      <c r="O3" s="1003"/>
      <c r="P3" s="998" t="s">
        <v>375</v>
      </c>
    </row>
    <row r="4" spans="2:16" s="3" customFormat="1" ht="15" x14ac:dyDescent="0.25">
      <c r="B4" s="216"/>
      <c r="C4" s="325"/>
      <c r="D4" s="642"/>
      <c r="E4" s="325"/>
      <c r="F4" s="325"/>
      <c r="G4" s="642"/>
      <c r="H4" s="642"/>
      <c r="I4" s="642"/>
      <c r="J4" s="642"/>
      <c r="K4" s="642"/>
      <c r="L4" s="642"/>
      <c r="M4" s="642"/>
      <c r="N4" s="642"/>
      <c r="O4" s="642"/>
      <c r="P4" s="642"/>
    </row>
    <row r="5" spans="2:16" ht="15" x14ac:dyDescent="0.25">
      <c r="B5" s="218" t="s">
        <v>79</v>
      </c>
      <c r="C5" s="328"/>
      <c r="D5" s="644"/>
      <c r="E5" s="297"/>
      <c r="F5" s="328"/>
      <c r="G5" s="644"/>
      <c r="H5" s="642"/>
      <c r="I5" s="644"/>
      <c r="J5" s="644"/>
      <c r="K5" s="645"/>
      <c r="L5" s="644"/>
      <c r="M5" s="644"/>
      <c r="N5" s="645"/>
      <c r="O5" s="644"/>
      <c r="P5" s="644"/>
    </row>
    <row r="6" spans="2:16" ht="15" x14ac:dyDescent="0.25">
      <c r="B6" s="217" t="s">
        <v>80</v>
      </c>
      <c r="C6" s="328" t="s">
        <v>1</v>
      </c>
      <c r="D6" s="971">
        <v>229.2</v>
      </c>
      <c r="E6" s="431"/>
      <c r="F6" s="328" t="s">
        <v>1</v>
      </c>
      <c r="G6" s="971">
        <v>256.5</v>
      </c>
      <c r="H6" s="642"/>
      <c r="I6" s="644" t="s">
        <v>1</v>
      </c>
      <c r="J6" s="971">
        <v>280</v>
      </c>
      <c r="K6" s="645"/>
      <c r="L6" s="644" t="s">
        <v>1</v>
      </c>
      <c r="M6" s="971">
        <v>278.7</v>
      </c>
      <c r="N6" s="645"/>
      <c r="O6" s="644" t="s">
        <v>1</v>
      </c>
      <c r="P6" s="971">
        <v>284.60000000000002</v>
      </c>
    </row>
    <row r="7" spans="2:16" ht="14.25" x14ac:dyDescent="0.2">
      <c r="B7" s="217" t="s">
        <v>81</v>
      </c>
      <c r="C7" s="328"/>
      <c r="D7" s="971">
        <v>5.8</v>
      </c>
      <c r="E7" s="431"/>
      <c r="F7" s="328"/>
      <c r="G7" s="971">
        <v>6.1</v>
      </c>
      <c r="H7" s="644"/>
      <c r="I7" s="644"/>
      <c r="J7" s="971">
        <v>7.1</v>
      </c>
      <c r="K7" s="645"/>
      <c r="L7" s="644"/>
      <c r="M7" s="971">
        <v>6.7</v>
      </c>
      <c r="N7" s="645"/>
      <c r="O7" s="644"/>
      <c r="P7" s="971">
        <v>6.5</v>
      </c>
    </row>
    <row r="8" spans="2:16" ht="14.25" x14ac:dyDescent="0.2">
      <c r="B8" s="217" t="s">
        <v>82</v>
      </c>
      <c r="C8" s="328"/>
      <c r="D8" s="971"/>
      <c r="E8" s="431"/>
      <c r="F8" s="328"/>
      <c r="G8" s="971"/>
      <c r="H8" s="644"/>
      <c r="I8" s="644"/>
      <c r="J8" s="971"/>
      <c r="K8" s="645"/>
      <c r="L8" s="644"/>
      <c r="M8" s="971"/>
      <c r="N8" s="645"/>
      <c r="O8" s="644"/>
      <c r="P8" s="971"/>
    </row>
    <row r="9" spans="2:16" ht="14.25" x14ac:dyDescent="0.2">
      <c r="B9" s="289" t="s">
        <v>331</v>
      </c>
      <c r="C9" s="328"/>
      <c r="D9" s="971">
        <v>1453.1</v>
      </c>
      <c r="E9" s="431"/>
      <c r="F9" s="328"/>
      <c r="G9" s="971">
        <v>1452.2</v>
      </c>
      <c r="H9" s="644"/>
      <c r="I9" s="644"/>
      <c r="J9" s="971">
        <v>1494.7</v>
      </c>
      <c r="K9" s="645"/>
      <c r="L9" s="644"/>
      <c r="M9" s="971">
        <v>1482</v>
      </c>
      <c r="N9" s="645"/>
      <c r="O9" s="644"/>
      <c r="P9" s="971">
        <v>1446.6</v>
      </c>
    </row>
    <row r="10" spans="2:16" ht="14.25" x14ac:dyDescent="0.2">
      <c r="B10" s="431" t="s">
        <v>429</v>
      </c>
      <c r="C10" s="328"/>
      <c r="D10" s="971">
        <v>45.7</v>
      </c>
      <c r="E10" s="431"/>
      <c r="F10" s="328"/>
      <c r="G10" s="971">
        <v>25.7</v>
      </c>
      <c r="H10" s="644"/>
      <c r="I10" s="644"/>
      <c r="J10" s="971">
        <v>25.7</v>
      </c>
      <c r="K10" s="645"/>
      <c r="L10" s="644"/>
      <c r="M10" s="971">
        <v>25.7</v>
      </c>
      <c r="N10" s="645"/>
      <c r="O10" s="644"/>
      <c r="P10" s="971">
        <v>52.9</v>
      </c>
    </row>
    <row r="11" spans="2:16" ht="14.25" x14ac:dyDescent="0.2">
      <c r="B11" s="401" t="s">
        <v>237</v>
      </c>
      <c r="C11" s="328"/>
      <c r="D11" s="971">
        <v>22.8</v>
      </c>
      <c r="E11" s="431"/>
      <c r="F11" s="328"/>
      <c r="G11" s="971">
        <v>23.2</v>
      </c>
      <c r="H11" s="644"/>
      <c r="I11" s="644"/>
      <c r="J11" s="971">
        <v>22.2</v>
      </c>
      <c r="K11" s="645"/>
      <c r="L11" s="644"/>
      <c r="M11" s="971">
        <v>21.6</v>
      </c>
      <c r="N11" s="645"/>
      <c r="O11" s="644"/>
      <c r="P11" s="971">
        <v>22.1</v>
      </c>
    </row>
    <row r="12" spans="2:16" ht="14.25" x14ac:dyDescent="0.2">
      <c r="B12" s="431" t="s">
        <v>283</v>
      </c>
      <c r="C12" s="328"/>
      <c r="D12" s="971">
        <v>154.80000000000001</v>
      </c>
      <c r="E12" s="431"/>
      <c r="F12" s="328"/>
      <c r="G12" s="971">
        <v>154</v>
      </c>
      <c r="H12" s="644"/>
      <c r="I12" s="644"/>
      <c r="J12" s="971">
        <v>159.4</v>
      </c>
      <c r="K12" s="645"/>
      <c r="L12" s="644"/>
      <c r="M12" s="971">
        <v>162.19999999999999</v>
      </c>
      <c r="N12" s="645"/>
      <c r="O12" s="644"/>
      <c r="P12" s="971">
        <v>150.1</v>
      </c>
    </row>
    <row r="13" spans="2:16" ht="14.25" x14ac:dyDescent="0.2">
      <c r="B13" s="217" t="s">
        <v>83</v>
      </c>
      <c r="C13" s="328"/>
      <c r="D13" s="971">
        <v>-0.1</v>
      </c>
      <c r="E13" s="431"/>
      <c r="F13" s="328"/>
      <c r="G13" s="971">
        <v>-0.5</v>
      </c>
      <c r="H13" s="644"/>
      <c r="I13" s="644"/>
      <c r="J13" s="971">
        <v>0.3</v>
      </c>
      <c r="K13" s="645"/>
      <c r="L13" s="644"/>
      <c r="M13" s="971">
        <v>-0.4</v>
      </c>
      <c r="N13" s="645"/>
      <c r="O13" s="644"/>
      <c r="P13" s="971">
        <v>0</v>
      </c>
    </row>
    <row r="14" spans="2:16" ht="14.25" x14ac:dyDescent="0.2">
      <c r="B14" s="217" t="s">
        <v>118</v>
      </c>
      <c r="C14" s="328"/>
      <c r="D14" s="971"/>
      <c r="E14" s="431"/>
      <c r="F14" s="328"/>
      <c r="G14" s="971"/>
      <c r="H14" s="644"/>
      <c r="I14" s="644"/>
      <c r="J14" s="971"/>
      <c r="K14" s="645"/>
      <c r="L14" s="644"/>
      <c r="M14" s="971"/>
      <c r="N14" s="645"/>
      <c r="O14" s="644"/>
      <c r="P14" s="971"/>
    </row>
    <row r="15" spans="2:16" ht="14.25" x14ac:dyDescent="0.2">
      <c r="B15" s="289" t="s">
        <v>217</v>
      </c>
      <c r="C15" s="328"/>
      <c r="D15" s="971">
        <v>128</v>
      </c>
      <c r="E15" s="431"/>
      <c r="F15" s="328"/>
      <c r="G15" s="971">
        <v>41.2</v>
      </c>
      <c r="H15" s="644"/>
      <c r="I15" s="644"/>
      <c r="J15" s="971">
        <v>69.3</v>
      </c>
      <c r="K15" s="645"/>
      <c r="L15" s="644"/>
      <c r="M15" s="971">
        <v>92.8</v>
      </c>
      <c r="N15" s="645"/>
      <c r="O15" s="644"/>
      <c r="P15" s="971">
        <v>114.3</v>
      </c>
    </row>
    <row r="16" spans="2:16" ht="14.25" x14ac:dyDescent="0.2">
      <c r="B16" s="217" t="s">
        <v>126</v>
      </c>
      <c r="C16" s="328"/>
      <c r="D16" s="971">
        <v>247.8</v>
      </c>
      <c r="E16" s="431"/>
      <c r="F16" s="328"/>
      <c r="G16" s="971">
        <v>284.10000000000002</v>
      </c>
      <c r="H16" s="644"/>
      <c r="I16" s="644"/>
      <c r="J16" s="971">
        <v>251.5</v>
      </c>
      <c r="K16" s="645"/>
      <c r="L16" s="644"/>
      <c r="M16" s="971">
        <v>148.4</v>
      </c>
      <c r="N16" s="645"/>
      <c r="O16" s="644"/>
      <c r="P16" s="971">
        <v>133.80000000000001</v>
      </c>
    </row>
    <row r="17" spans="2:16" ht="14.25" x14ac:dyDescent="0.2">
      <c r="B17" s="235" t="s">
        <v>164</v>
      </c>
      <c r="C17" s="328"/>
      <c r="D17" s="971">
        <v>17.5</v>
      </c>
      <c r="E17" s="235"/>
      <c r="F17" s="328"/>
      <c r="G17" s="971">
        <v>20.7</v>
      </c>
      <c r="H17" s="644"/>
      <c r="I17" s="644"/>
      <c r="J17" s="971">
        <v>12.7</v>
      </c>
      <c r="K17" s="645"/>
      <c r="L17" s="644"/>
      <c r="M17" s="971">
        <v>15</v>
      </c>
      <c r="N17" s="645"/>
      <c r="O17" s="644"/>
      <c r="P17" s="971">
        <v>14.4</v>
      </c>
    </row>
    <row r="18" spans="2:16" ht="14.25" x14ac:dyDescent="0.2">
      <c r="B18" s="217" t="s">
        <v>84</v>
      </c>
      <c r="C18" s="328"/>
      <c r="D18" s="971">
        <v>83.6</v>
      </c>
      <c r="E18" s="431"/>
      <c r="F18" s="328"/>
      <c r="G18" s="971">
        <v>76.7</v>
      </c>
      <c r="H18" s="644"/>
      <c r="I18" s="644"/>
      <c r="J18" s="971">
        <v>86.9</v>
      </c>
      <c r="K18" s="645"/>
      <c r="L18" s="644"/>
      <c r="M18" s="971">
        <v>92.4</v>
      </c>
      <c r="N18" s="645"/>
      <c r="O18" s="644"/>
      <c r="P18" s="971">
        <v>83.2</v>
      </c>
    </row>
    <row r="19" spans="2:16" ht="14.25" x14ac:dyDescent="0.2">
      <c r="B19" s="289" t="s">
        <v>216</v>
      </c>
      <c r="C19" s="328"/>
      <c r="D19" s="971">
        <v>369.4</v>
      </c>
      <c r="E19" s="431"/>
      <c r="F19" s="328"/>
      <c r="G19" s="971">
        <v>297.89999999999998</v>
      </c>
      <c r="H19" s="644"/>
      <c r="I19" s="644"/>
      <c r="J19" s="971">
        <v>361.8</v>
      </c>
      <c r="K19" s="645"/>
      <c r="L19" s="644"/>
      <c r="M19" s="971">
        <v>370.4</v>
      </c>
      <c r="N19" s="645"/>
      <c r="O19" s="644"/>
      <c r="P19" s="971">
        <v>335.3</v>
      </c>
    </row>
    <row r="20" spans="2:16" ht="14.25" x14ac:dyDescent="0.2">
      <c r="B20" s="327" t="s">
        <v>335</v>
      </c>
      <c r="C20" s="328"/>
      <c r="D20" s="969">
        <v>39.9</v>
      </c>
      <c r="E20" s="431"/>
      <c r="F20" s="328"/>
      <c r="G20" s="969">
        <v>59.4</v>
      </c>
      <c r="H20" s="644"/>
      <c r="I20" s="644"/>
      <c r="J20" s="969">
        <v>12.8</v>
      </c>
      <c r="K20" s="645"/>
      <c r="L20" s="644"/>
      <c r="M20" s="969">
        <v>26.6</v>
      </c>
      <c r="N20" s="645"/>
      <c r="O20" s="644"/>
      <c r="P20" s="969">
        <v>24.9</v>
      </c>
    </row>
    <row r="21" spans="2:16" s="304" customFormat="1" ht="14.25" x14ac:dyDescent="0.2">
      <c r="B21" s="222" t="s">
        <v>246</v>
      </c>
      <c r="C21" s="223"/>
      <c r="D21" s="969">
        <v>153.80000000000001</v>
      </c>
      <c r="E21" s="222"/>
      <c r="F21" s="223"/>
      <c r="G21" s="969">
        <v>153.80000000000001</v>
      </c>
      <c r="H21" s="644"/>
      <c r="I21" s="649"/>
      <c r="J21" s="969">
        <v>153.80000000000001</v>
      </c>
      <c r="K21" s="650"/>
      <c r="L21" s="649"/>
      <c r="M21" s="969">
        <v>153.80000000000001</v>
      </c>
      <c r="N21" s="650"/>
      <c r="O21" s="649"/>
      <c r="P21" s="969">
        <v>153.80000000000001</v>
      </c>
    </row>
    <row r="22" spans="2:16" ht="14.25" x14ac:dyDescent="0.2">
      <c r="B22" s="217" t="s">
        <v>85</v>
      </c>
      <c r="C22" s="295"/>
      <c r="D22" s="995">
        <v>42.5</v>
      </c>
      <c r="E22" s="431"/>
      <c r="F22" s="295"/>
      <c r="G22" s="995">
        <v>45</v>
      </c>
      <c r="H22" s="644"/>
      <c r="I22" s="651"/>
      <c r="J22" s="995">
        <v>46.3</v>
      </c>
      <c r="K22" s="645"/>
      <c r="L22" s="651"/>
      <c r="M22" s="995">
        <v>38.4</v>
      </c>
      <c r="N22" s="645"/>
      <c r="O22" s="651"/>
      <c r="P22" s="995">
        <v>47.8</v>
      </c>
    </row>
    <row r="23" spans="2:16" ht="15.75" thickBot="1" x14ac:dyDescent="0.3">
      <c r="B23" s="218" t="s">
        <v>86</v>
      </c>
      <c r="C23" s="257" t="s">
        <v>1</v>
      </c>
      <c r="D23" s="972">
        <v>2993.8</v>
      </c>
      <c r="E23" s="297"/>
      <c r="F23" s="257" t="s">
        <v>1</v>
      </c>
      <c r="G23" s="972">
        <v>2896</v>
      </c>
      <c r="H23" s="644"/>
      <c r="I23" s="652" t="s">
        <v>1</v>
      </c>
      <c r="J23" s="972">
        <v>2984.5</v>
      </c>
      <c r="K23" s="645"/>
      <c r="L23" s="652" t="s">
        <v>1</v>
      </c>
      <c r="M23" s="972">
        <v>2914.3</v>
      </c>
      <c r="N23" s="645"/>
      <c r="O23" s="652" t="s">
        <v>1</v>
      </c>
      <c r="P23" s="972">
        <v>2870.3</v>
      </c>
    </row>
    <row r="24" spans="2:16" ht="14.25" x14ac:dyDescent="0.2">
      <c r="B24" s="217"/>
      <c r="C24" s="328"/>
      <c r="D24" s="969"/>
      <c r="E24" s="431"/>
      <c r="F24" s="328"/>
      <c r="G24" s="969"/>
      <c r="H24" s="644"/>
      <c r="I24" s="644"/>
      <c r="J24" s="969"/>
      <c r="K24" s="645"/>
      <c r="L24" s="644"/>
      <c r="M24" s="969"/>
      <c r="N24" s="645"/>
      <c r="O24" s="644"/>
      <c r="P24" s="969"/>
    </row>
    <row r="25" spans="2:16" ht="15" x14ac:dyDescent="0.25">
      <c r="B25" s="218" t="s">
        <v>87</v>
      </c>
      <c r="C25" s="328"/>
      <c r="D25" s="971"/>
      <c r="E25" s="297"/>
      <c r="F25" s="328"/>
      <c r="G25" s="971"/>
      <c r="H25" s="644"/>
      <c r="I25" s="644"/>
      <c r="J25" s="971"/>
      <c r="K25" s="645"/>
      <c r="L25" s="644"/>
      <c r="M25" s="971"/>
      <c r="N25" s="645"/>
      <c r="O25" s="644"/>
      <c r="P25" s="971"/>
    </row>
    <row r="26" spans="2:16" ht="14.25" x14ac:dyDescent="0.2">
      <c r="B26" s="217" t="s">
        <v>88</v>
      </c>
      <c r="C26" s="328"/>
      <c r="D26" s="971"/>
      <c r="E26" s="431"/>
      <c r="F26" s="328"/>
      <c r="G26" s="971"/>
      <c r="H26" s="644"/>
      <c r="I26" s="644"/>
      <c r="J26" s="971"/>
      <c r="K26" s="645"/>
      <c r="L26" s="644"/>
      <c r="M26" s="971"/>
      <c r="N26" s="645"/>
      <c r="O26" s="644"/>
      <c r="P26" s="971"/>
    </row>
    <row r="27" spans="2:16" ht="14.25" x14ac:dyDescent="0.2">
      <c r="B27" s="289" t="s">
        <v>218</v>
      </c>
      <c r="C27" s="328" t="s">
        <v>1</v>
      </c>
      <c r="D27" s="971">
        <v>852.2</v>
      </c>
      <c r="E27" s="431"/>
      <c r="F27" s="328" t="s">
        <v>1</v>
      </c>
      <c r="G27" s="971">
        <v>933.5</v>
      </c>
      <c r="H27" s="644"/>
      <c r="I27" s="644" t="s">
        <v>1</v>
      </c>
      <c r="J27" s="971">
        <v>890.9</v>
      </c>
      <c r="K27" s="645"/>
      <c r="L27" s="644" t="s">
        <v>1</v>
      </c>
      <c r="M27" s="971">
        <v>648</v>
      </c>
      <c r="N27" s="645"/>
      <c r="O27" s="644" t="s">
        <v>1</v>
      </c>
      <c r="P27" s="971">
        <v>657.6</v>
      </c>
    </row>
    <row r="28" spans="2:16" ht="14.25" x14ac:dyDescent="0.2">
      <c r="B28" s="217" t="s">
        <v>89</v>
      </c>
      <c r="C28" s="328"/>
      <c r="D28" s="971">
        <v>411.4</v>
      </c>
      <c r="E28" s="431"/>
      <c r="F28" s="328"/>
      <c r="G28" s="971">
        <v>350.9</v>
      </c>
      <c r="H28" s="644"/>
      <c r="I28" s="644"/>
      <c r="J28" s="971">
        <v>420.4</v>
      </c>
      <c r="K28" s="645"/>
      <c r="L28" s="644"/>
      <c r="M28" s="971">
        <v>456.8</v>
      </c>
      <c r="N28" s="645"/>
      <c r="O28" s="644"/>
      <c r="P28" s="971">
        <v>413.1</v>
      </c>
    </row>
    <row r="29" spans="2:16" ht="14.25" x14ac:dyDescent="0.2">
      <c r="B29" s="217" t="s">
        <v>90</v>
      </c>
      <c r="C29" s="328"/>
      <c r="D29" s="971">
        <v>42.9</v>
      </c>
      <c r="E29" s="431"/>
      <c r="F29" s="328"/>
      <c r="G29" s="971">
        <v>40.700000000000003</v>
      </c>
      <c r="H29" s="644"/>
      <c r="I29" s="644"/>
      <c r="J29" s="971">
        <v>55.2</v>
      </c>
      <c r="K29" s="645"/>
      <c r="L29" s="644"/>
      <c r="M29" s="971">
        <v>47.7</v>
      </c>
      <c r="N29" s="645"/>
      <c r="O29" s="644"/>
      <c r="P29" s="971">
        <v>39.9</v>
      </c>
    </row>
    <row r="30" spans="2:16" ht="14.25" x14ac:dyDescent="0.2">
      <c r="B30" s="217" t="s">
        <v>91</v>
      </c>
      <c r="C30" s="328"/>
      <c r="D30" s="971">
        <v>127.9</v>
      </c>
      <c r="E30" s="431"/>
      <c r="F30" s="328"/>
      <c r="G30" s="971">
        <v>65.5</v>
      </c>
      <c r="H30" s="644"/>
      <c r="I30" s="644"/>
      <c r="J30" s="971">
        <v>83</v>
      </c>
      <c r="K30" s="645"/>
      <c r="L30" s="644"/>
      <c r="M30" s="971">
        <v>86</v>
      </c>
      <c r="N30" s="645"/>
      <c r="O30" s="644"/>
      <c r="P30" s="971">
        <v>116.1</v>
      </c>
    </row>
    <row r="31" spans="2:16" ht="14.25" x14ac:dyDescent="0.2">
      <c r="B31" s="217" t="s">
        <v>92</v>
      </c>
      <c r="C31" s="328"/>
      <c r="D31" s="971">
        <v>3.1</v>
      </c>
      <c r="E31" s="431"/>
      <c r="F31" s="328"/>
      <c r="G31" s="971">
        <v>2.5</v>
      </c>
      <c r="H31" s="644"/>
      <c r="I31" s="644"/>
      <c r="J31" s="971">
        <v>1.1000000000000001</v>
      </c>
      <c r="K31" s="645"/>
      <c r="L31" s="644"/>
      <c r="M31" s="971">
        <v>1.7</v>
      </c>
      <c r="N31" s="645"/>
      <c r="O31" s="644"/>
      <c r="P31" s="971">
        <v>1.3</v>
      </c>
    </row>
    <row r="32" spans="2:16" ht="14.25" x14ac:dyDescent="0.2">
      <c r="B32" s="221" t="s">
        <v>93</v>
      </c>
      <c r="C32" s="296"/>
      <c r="D32" s="971">
        <v>93.4</v>
      </c>
      <c r="E32" s="290"/>
      <c r="F32" s="296"/>
      <c r="G32" s="971">
        <v>52.8</v>
      </c>
      <c r="H32" s="644"/>
      <c r="I32" s="653"/>
      <c r="J32" s="971">
        <v>74.8</v>
      </c>
      <c r="K32" s="654"/>
      <c r="L32" s="653"/>
      <c r="M32" s="971">
        <v>69.900000000000006</v>
      </c>
      <c r="N32" s="654"/>
      <c r="O32" s="653"/>
      <c r="P32" s="971">
        <v>83.5</v>
      </c>
    </row>
    <row r="33" spans="2:16" ht="14.25" x14ac:dyDescent="0.2">
      <c r="B33" s="290" t="s">
        <v>286</v>
      </c>
      <c r="C33" s="296"/>
      <c r="D33" s="971">
        <v>15.9</v>
      </c>
      <c r="E33" s="290"/>
      <c r="F33" s="296"/>
      <c r="G33" s="971">
        <v>16.5</v>
      </c>
      <c r="H33" s="644"/>
      <c r="I33" s="653"/>
      <c r="J33" s="971">
        <v>17</v>
      </c>
      <c r="K33" s="654"/>
      <c r="L33" s="653"/>
      <c r="M33" s="971">
        <v>18.8</v>
      </c>
      <c r="N33" s="654"/>
      <c r="O33" s="653"/>
      <c r="P33" s="971">
        <v>18.600000000000001</v>
      </c>
    </row>
    <row r="34" spans="2:16" ht="14.25" x14ac:dyDescent="0.2">
      <c r="B34" s="217" t="s">
        <v>94</v>
      </c>
      <c r="C34" s="295"/>
      <c r="D34" s="995">
        <v>327.60000000000002</v>
      </c>
      <c r="E34" s="431"/>
      <c r="F34" s="295"/>
      <c r="G34" s="995">
        <v>326.3</v>
      </c>
      <c r="H34" s="644"/>
      <c r="I34" s="651"/>
      <c r="J34" s="995">
        <v>325.39999999999998</v>
      </c>
      <c r="K34" s="645"/>
      <c r="L34" s="651"/>
      <c r="M34" s="995">
        <v>324.10000000000002</v>
      </c>
      <c r="N34" s="645"/>
      <c r="O34" s="651"/>
      <c r="P34" s="995">
        <v>321.7</v>
      </c>
    </row>
    <row r="35" spans="2:16" ht="15" customHeight="1" x14ac:dyDescent="0.25">
      <c r="B35" s="218" t="s">
        <v>95</v>
      </c>
      <c r="C35" s="256" t="s">
        <v>1</v>
      </c>
      <c r="D35" s="970">
        <v>1874.4</v>
      </c>
      <c r="E35" s="297"/>
      <c r="F35" s="256" t="s">
        <v>1</v>
      </c>
      <c r="G35" s="970">
        <v>1788.7</v>
      </c>
      <c r="H35" s="644"/>
      <c r="I35" s="655" t="s">
        <v>1</v>
      </c>
      <c r="J35" s="970">
        <v>1867.8</v>
      </c>
      <c r="K35" s="645"/>
      <c r="L35" s="655" t="s">
        <v>1</v>
      </c>
      <c r="M35" s="970">
        <v>1653</v>
      </c>
      <c r="N35" s="645"/>
      <c r="O35" s="655" t="s">
        <v>1</v>
      </c>
      <c r="P35" s="970">
        <v>1651.8</v>
      </c>
    </row>
    <row r="36" spans="2:16" ht="14.25" x14ac:dyDescent="0.2">
      <c r="B36" s="217"/>
      <c r="C36" s="328"/>
      <c r="D36" s="969"/>
      <c r="E36" s="431"/>
      <c r="F36" s="328"/>
      <c r="G36" s="969"/>
      <c r="H36" s="644"/>
      <c r="I36" s="644"/>
      <c r="J36" s="969"/>
      <c r="K36" s="645"/>
      <c r="L36" s="644"/>
      <c r="M36" s="969"/>
      <c r="N36" s="645"/>
      <c r="O36" s="644"/>
      <c r="P36" s="969"/>
    </row>
    <row r="37" spans="2:16" ht="15" x14ac:dyDescent="0.25">
      <c r="B37" s="218" t="s">
        <v>96</v>
      </c>
      <c r="C37" s="296"/>
      <c r="D37" s="969"/>
      <c r="E37" s="297"/>
      <c r="F37" s="296"/>
      <c r="G37" s="969"/>
      <c r="H37" s="644"/>
      <c r="I37" s="653"/>
      <c r="J37" s="969"/>
      <c r="K37" s="645"/>
      <c r="L37" s="653"/>
      <c r="M37" s="969"/>
      <c r="N37" s="645"/>
      <c r="O37" s="653"/>
      <c r="P37" s="969"/>
    </row>
    <row r="38" spans="2:16" ht="14.25" x14ac:dyDescent="0.2">
      <c r="B38" s="217" t="s">
        <v>97</v>
      </c>
      <c r="C38" s="328" t="s">
        <v>1</v>
      </c>
      <c r="D38" s="969">
        <v>100.7</v>
      </c>
      <c r="E38" s="431"/>
      <c r="F38" s="328" t="s">
        <v>1</v>
      </c>
      <c r="G38" s="969">
        <v>100.7</v>
      </c>
      <c r="H38" s="644"/>
      <c r="I38" s="644" t="s">
        <v>1</v>
      </c>
      <c r="J38" s="969">
        <v>100.7</v>
      </c>
      <c r="K38" s="645"/>
      <c r="L38" s="644" t="s">
        <v>1</v>
      </c>
      <c r="M38" s="969">
        <v>100.7</v>
      </c>
      <c r="N38" s="645"/>
      <c r="O38" s="644" t="s">
        <v>1</v>
      </c>
      <c r="P38" s="969">
        <v>100.7</v>
      </c>
    </row>
    <row r="39" spans="2:16" ht="14.25" x14ac:dyDescent="0.2">
      <c r="B39" s="217" t="s">
        <v>184</v>
      </c>
      <c r="C39" s="296"/>
      <c r="D39" s="969">
        <v>-5.7</v>
      </c>
      <c r="E39" s="431"/>
      <c r="F39" s="296"/>
      <c r="G39" s="969">
        <v>-12.1</v>
      </c>
      <c r="H39" s="644"/>
      <c r="I39" s="653"/>
      <c r="J39" s="969">
        <v>-13.2</v>
      </c>
      <c r="K39" s="645"/>
      <c r="L39" s="653"/>
      <c r="M39" s="969">
        <v>-13.1</v>
      </c>
      <c r="N39" s="645"/>
      <c r="O39" s="653"/>
      <c r="P39" s="969">
        <v>-15.5</v>
      </c>
    </row>
    <row r="40" spans="2:16" ht="14.25" x14ac:dyDescent="0.2">
      <c r="B40" s="431" t="s">
        <v>191</v>
      </c>
      <c r="C40" s="296"/>
      <c r="D40" s="969">
        <v>859.1</v>
      </c>
      <c r="E40" s="431"/>
      <c r="F40" s="296"/>
      <c r="G40" s="969">
        <v>866.2</v>
      </c>
      <c r="H40" s="644"/>
      <c r="I40" s="653"/>
      <c r="J40" s="969">
        <v>867.7</v>
      </c>
      <c r="K40" s="645"/>
      <c r="L40" s="653"/>
      <c r="M40" s="969">
        <v>870.6</v>
      </c>
      <c r="N40" s="645"/>
      <c r="O40" s="653"/>
      <c r="P40" s="969">
        <v>870.7</v>
      </c>
    </row>
    <row r="41" spans="2:16" ht="14.25" x14ac:dyDescent="0.2">
      <c r="B41" s="217" t="s">
        <v>399</v>
      </c>
      <c r="C41" s="296"/>
      <c r="D41" s="969">
        <v>-10.8</v>
      </c>
      <c r="E41" s="431"/>
      <c r="F41" s="296"/>
      <c r="G41" s="969">
        <v>-1.5</v>
      </c>
      <c r="H41" s="644"/>
      <c r="I41" s="653"/>
      <c r="J41" s="969">
        <v>2.2000000000000002</v>
      </c>
      <c r="K41" s="645"/>
      <c r="L41" s="653"/>
      <c r="M41" s="969">
        <v>-0.3</v>
      </c>
      <c r="N41" s="645"/>
      <c r="O41" s="653"/>
      <c r="P41" s="969">
        <v>-2.6</v>
      </c>
    </row>
    <row r="42" spans="2:16" ht="14.25" x14ac:dyDescent="0.2">
      <c r="B42" s="217" t="s">
        <v>196</v>
      </c>
      <c r="C42" s="296"/>
      <c r="D42" s="969">
        <v>-20</v>
      </c>
      <c r="E42" s="431"/>
      <c r="F42" s="296"/>
      <c r="G42" s="969">
        <v>-29.9</v>
      </c>
      <c r="H42" s="644"/>
      <c r="I42" s="653"/>
      <c r="J42" s="969">
        <v>-29.9</v>
      </c>
      <c r="K42" s="645"/>
      <c r="L42" s="653"/>
      <c r="M42" s="969">
        <v>-19.899999999999999</v>
      </c>
      <c r="N42" s="645"/>
      <c r="O42" s="653"/>
      <c r="P42" s="969">
        <v>-19.899999999999999</v>
      </c>
    </row>
    <row r="43" spans="2:16" ht="14.25" x14ac:dyDescent="0.2">
      <c r="B43" s="217" t="s">
        <v>127</v>
      </c>
      <c r="C43" s="295"/>
      <c r="D43" s="995">
        <v>195.8</v>
      </c>
      <c r="E43" s="431"/>
      <c r="F43" s="295"/>
      <c r="G43" s="995">
        <v>183.5</v>
      </c>
      <c r="H43" s="644"/>
      <c r="I43" s="651"/>
      <c r="J43" s="995">
        <v>188.9</v>
      </c>
      <c r="K43" s="645"/>
      <c r="L43" s="651"/>
      <c r="M43" s="995">
        <v>323.10000000000002</v>
      </c>
      <c r="N43" s="645"/>
      <c r="O43" s="651"/>
      <c r="P43" s="995">
        <v>284.89999999999998</v>
      </c>
    </row>
    <row r="44" spans="2:16" ht="14.25" customHeight="1" x14ac:dyDescent="0.25">
      <c r="B44" s="383" t="s">
        <v>239</v>
      </c>
      <c r="C44" s="256" t="s">
        <v>1</v>
      </c>
      <c r="D44" s="970">
        <v>1119.0999999999999</v>
      </c>
      <c r="E44" s="383"/>
      <c r="F44" s="256" t="s">
        <v>1</v>
      </c>
      <c r="G44" s="970">
        <v>1106.9000000000001</v>
      </c>
      <c r="H44" s="644"/>
      <c r="I44" s="655" t="s">
        <v>1</v>
      </c>
      <c r="J44" s="970">
        <v>1116.4000000000001</v>
      </c>
      <c r="K44" s="656"/>
      <c r="L44" s="655" t="s">
        <v>1</v>
      </c>
      <c r="M44" s="970">
        <v>1261.0999999999999</v>
      </c>
      <c r="N44" s="656"/>
      <c r="O44" s="655" t="s">
        <v>1</v>
      </c>
      <c r="P44" s="970">
        <v>1218.3</v>
      </c>
    </row>
    <row r="45" spans="2:16" ht="14.25" customHeight="1" x14ac:dyDescent="0.25">
      <c r="B45" s="383"/>
      <c r="C45" s="256"/>
      <c r="D45" s="970"/>
      <c r="E45" s="383"/>
      <c r="F45" s="256"/>
      <c r="G45" s="970"/>
      <c r="H45" s="644"/>
      <c r="I45" s="655"/>
      <c r="J45" s="970"/>
      <c r="K45" s="656"/>
      <c r="L45" s="655"/>
      <c r="M45" s="970"/>
      <c r="N45" s="656"/>
      <c r="O45" s="655"/>
      <c r="P45" s="970"/>
    </row>
    <row r="46" spans="2:16" ht="14.25" customHeight="1" x14ac:dyDescent="0.2">
      <c r="B46" s="401" t="s">
        <v>320</v>
      </c>
      <c r="C46" s="295"/>
      <c r="D46" s="995">
        <v>0.3</v>
      </c>
      <c r="E46" s="431"/>
      <c r="F46" s="295"/>
      <c r="G46" s="995">
        <v>0.4</v>
      </c>
      <c r="H46" s="644"/>
      <c r="I46" s="651"/>
      <c r="J46" s="995">
        <v>0.3</v>
      </c>
      <c r="K46" s="645"/>
      <c r="L46" s="651"/>
      <c r="M46" s="995">
        <v>0.2</v>
      </c>
      <c r="N46" s="645"/>
      <c r="O46" s="651"/>
      <c r="P46" s="995">
        <v>0.2</v>
      </c>
    </row>
    <row r="47" spans="2:16" ht="14.25" customHeight="1" x14ac:dyDescent="0.25">
      <c r="B47" s="383" t="s">
        <v>136</v>
      </c>
      <c r="C47" s="256" t="s">
        <v>1</v>
      </c>
      <c r="D47" s="970">
        <v>1119.4000000000001</v>
      </c>
      <c r="E47" s="383"/>
      <c r="F47" s="256" t="s">
        <v>1</v>
      </c>
      <c r="G47" s="970">
        <v>1107.3</v>
      </c>
      <c r="H47" s="644"/>
      <c r="I47" s="655" t="s">
        <v>1</v>
      </c>
      <c r="J47" s="970">
        <v>1116.7</v>
      </c>
      <c r="K47" s="656"/>
      <c r="L47" s="655" t="s">
        <v>1</v>
      </c>
      <c r="M47" s="970">
        <v>1261.3</v>
      </c>
      <c r="N47" s="656"/>
      <c r="O47" s="655" t="s">
        <v>1</v>
      </c>
      <c r="P47" s="970">
        <v>1218.5</v>
      </c>
    </row>
    <row r="48" spans="2:16" ht="14.25" x14ac:dyDescent="0.2">
      <c r="B48" s="217"/>
      <c r="C48" s="296"/>
      <c r="D48" s="969"/>
      <c r="E48" s="431"/>
      <c r="F48" s="296"/>
      <c r="G48" s="969"/>
      <c r="H48" s="644"/>
      <c r="I48" s="653"/>
      <c r="J48" s="969"/>
      <c r="K48" s="645"/>
      <c r="L48" s="653"/>
      <c r="M48" s="969"/>
      <c r="N48" s="645"/>
      <c r="O48" s="653"/>
      <c r="P48" s="969"/>
    </row>
    <row r="49" spans="2:16" ht="15.75" customHeight="1" thickBot="1" x14ac:dyDescent="0.3">
      <c r="B49" s="383" t="s">
        <v>386</v>
      </c>
      <c r="C49" s="260" t="s">
        <v>1</v>
      </c>
      <c r="D49" s="996">
        <v>2993.8</v>
      </c>
      <c r="E49" s="383"/>
      <c r="F49" s="260" t="s">
        <v>1</v>
      </c>
      <c r="G49" s="996">
        <v>2896</v>
      </c>
      <c r="H49" s="644"/>
      <c r="I49" s="657" t="s">
        <v>1</v>
      </c>
      <c r="J49" s="996">
        <v>2984.5</v>
      </c>
      <c r="K49" s="656"/>
      <c r="L49" s="657" t="s">
        <v>1</v>
      </c>
      <c r="M49" s="996">
        <v>2914.3</v>
      </c>
      <c r="N49" s="656"/>
      <c r="O49" s="657" t="s">
        <v>1</v>
      </c>
      <c r="P49" s="996">
        <v>2870.3</v>
      </c>
    </row>
    <row r="50" spans="2:16" ht="14.25" x14ac:dyDescent="0.2">
      <c r="B50" s="217"/>
      <c r="C50" s="328"/>
      <c r="D50" s="971"/>
      <c r="E50" s="431"/>
      <c r="F50" s="328"/>
      <c r="G50" s="971"/>
      <c r="H50" s="644"/>
      <c r="I50" s="644"/>
      <c r="J50" s="971"/>
      <c r="K50" s="645"/>
      <c r="L50" s="644"/>
      <c r="M50" s="971"/>
      <c r="N50" s="645"/>
      <c r="O50" s="644"/>
      <c r="P50" s="971"/>
    </row>
    <row r="51" spans="2:16" ht="14.25" x14ac:dyDescent="0.2">
      <c r="B51" s="217"/>
      <c r="C51" s="328"/>
      <c r="D51" s="971"/>
      <c r="E51" s="431"/>
      <c r="F51" s="328"/>
      <c r="G51" s="971"/>
      <c r="H51" s="644"/>
      <c r="I51" s="644"/>
      <c r="J51" s="971"/>
      <c r="K51" s="645"/>
      <c r="L51" s="644"/>
      <c r="M51" s="971"/>
      <c r="N51" s="645"/>
      <c r="O51" s="644"/>
      <c r="P51" s="971"/>
    </row>
    <row r="52" spans="2:16" ht="14.25" x14ac:dyDescent="0.2">
      <c r="B52" s="217" t="s">
        <v>243</v>
      </c>
      <c r="C52" s="328" t="s">
        <v>1</v>
      </c>
      <c r="D52" s="997">
        <v>5.58</v>
      </c>
      <c r="E52" s="431"/>
      <c r="F52" s="328" t="s">
        <v>1</v>
      </c>
      <c r="G52" s="997">
        <v>5.53</v>
      </c>
      <c r="H52" s="644"/>
      <c r="I52" s="644" t="s">
        <v>1</v>
      </c>
      <c r="J52" s="997">
        <v>5.58</v>
      </c>
      <c r="K52" s="645"/>
      <c r="L52" s="644" t="s">
        <v>1</v>
      </c>
      <c r="M52" s="997">
        <v>6.31</v>
      </c>
      <c r="N52" s="645"/>
      <c r="O52" s="644" t="s">
        <v>1</v>
      </c>
      <c r="P52" s="997">
        <v>6.1</v>
      </c>
    </row>
    <row r="53" spans="2:16" ht="14.25" x14ac:dyDescent="0.2">
      <c r="B53" s="217" t="s">
        <v>241</v>
      </c>
      <c r="C53" s="328" t="s">
        <v>1</v>
      </c>
      <c r="D53" s="983">
        <v>5.54</v>
      </c>
      <c r="E53" s="431"/>
      <c r="F53" s="328" t="s">
        <v>1</v>
      </c>
      <c r="G53" s="983">
        <v>5.48</v>
      </c>
      <c r="H53" s="644"/>
      <c r="I53" s="644" t="s">
        <v>1</v>
      </c>
      <c r="J53" s="983">
        <v>5.53</v>
      </c>
      <c r="K53" s="645"/>
      <c r="L53" s="644" t="s">
        <v>1</v>
      </c>
      <c r="M53" s="983">
        <v>6.23</v>
      </c>
      <c r="N53" s="645"/>
      <c r="O53" s="644" t="s">
        <v>1</v>
      </c>
      <c r="P53" s="983">
        <v>6.04</v>
      </c>
    </row>
    <row r="54" spans="2:16" ht="14.25" x14ac:dyDescent="0.2">
      <c r="B54" s="217"/>
      <c r="C54" s="328"/>
      <c r="D54" s="983"/>
      <c r="E54" s="431"/>
      <c r="F54" s="328"/>
      <c r="G54" s="983"/>
      <c r="H54" s="658"/>
      <c r="I54" s="644"/>
      <c r="J54" s="983"/>
      <c r="K54" s="645"/>
      <c r="L54" s="644"/>
      <c r="M54" s="983"/>
      <c r="N54" s="645"/>
      <c r="O54" s="644"/>
      <c r="P54" s="983"/>
    </row>
    <row r="55" spans="2:16" ht="14.25" x14ac:dyDescent="0.2">
      <c r="B55" s="217" t="s">
        <v>98</v>
      </c>
      <c r="C55" s="303"/>
      <c r="D55" s="941">
        <v>0.22600000000000001</v>
      </c>
      <c r="E55" s="431"/>
      <c r="F55" s="303"/>
      <c r="G55" s="941">
        <v>0.22800000000000001</v>
      </c>
      <c r="H55" s="618"/>
      <c r="I55" s="659"/>
      <c r="J55" s="941">
        <v>0.22600000000000001</v>
      </c>
      <c r="K55" s="645"/>
      <c r="L55" s="659"/>
      <c r="M55" s="941">
        <v>0.20399999999999999</v>
      </c>
      <c r="N55" s="645"/>
      <c r="O55" s="659"/>
      <c r="P55" s="941">
        <v>0.20899999999999999</v>
      </c>
    </row>
    <row r="56" spans="2:16" ht="14.25" x14ac:dyDescent="0.2">
      <c r="B56" s="217" t="s">
        <v>264</v>
      </c>
      <c r="C56" s="431"/>
      <c r="D56" s="941">
        <v>0.253</v>
      </c>
      <c r="E56" s="431"/>
      <c r="F56" s="327"/>
      <c r="G56" s="941">
        <v>0.255</v>
      </c>
      <c r="H56" s="618"/>
      <c r="I56" s="645"/>
      <c r="J56" s="941">
        <v>0.253</v>
      </c>
      <c r="K56" s="645"/>
      <c r="L56" s="645"/>
      <c r="M56" s="941">
        <v>0.22600000000000001</v>
      </c>
      <c r="N56" s="645"/>
      <c r="O56" s="659"/>
      <c r="P56" s="941">
        <v>0.23200000000000001</v>
      </c>
    </row>
  </sheetData>
  <mergeCells count="1">
    <mergeCell ref="B1:P1"/>
  </mergeCells>
  <phoneticPr fontId="17" type="noConversion"/>
  <printOptions horizontalCentered="1"/>
  <pageMargins left="0.36" right="0.45" top="0.44" bottom="0.37" header="0.41" footer="0.18"/>
  <pageSetup scale="69" orientation="landscape" horizontalDpi="1200" verticalDpi="1200" r:id="rId1"/>
  <headerFooter alignWithMargins="0">
    <oddHeader>&amp;R&amp;G</oddHeader>
    <oddFooter>&amp;C&amp;11PAGE 14</oddFooter>
  </headerFooter>
  <customProperties>
    <customPr name="layoutContexts" r:id="rId2"/>
    <customPr name="SaveUndoMode" r:id="rId3"/>
  </customProperties>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53"/>
  <sheetViews>
    <sheetView zoomScale="75" zoomScaleNormal="75" zoomScaleSheetLayoutView="75" workbookViewId="0">
      <selection activeCell="Z1" sqref="Z1"/>
    </sheetView>
  </sheetViews>
  <sheetFormatPr defaultRowHeight="15" x14ac:dyDescent="0.2"/>
  <cols>
    <col min="1" max="1" width="3.5703125" style="44" customWidth="1"/>
    <col min="2" max="2" width="76.28515625" style="44" customWidth="1"/>
    <col min="3" max="3" width="2.5703125" style="601" customWidth="1"/>
    <col min="4" max="4" width="19.85546875" style="601" customWidth="1"/>
    <col min="5" max="5" width="10.5703125" style="601" customWidth="1"/>
    <col min="6" max="6" width="4.85546875" style="360" customWidth="1"/>
    <col min="7" max="7" width="2.5703125" style="601" customWidth="1"/>
    <col min="8" max="8" width="19.85546875" style="601" customWidth="1"/>
    <col min="9" max="9" width="10.5703125" style="601" customWidth="1"/>
    <col min="10" max="10" width="3.7109375" style="601" customWidth="1"/>
    <col min="11" max="11" width="2.5703125" style="601" customWidth="1"/>
    <col min="12" max="12" width="19.85546875" style="601" customWidth="1"/>
    <col min="13" max="13" width="10.5703125" style="601" customWidth="1"/>
    <col min="14" max="14" width="3.85546875" style="601" customWidth="1"/>
    <col min="15" max="15" width="2.5703125" style="601" customWidth="1"/>
    <col min="16" max="16" width="19.85546875" style="601" customWidth="1"/>
    <col min="17" max="17" width="10.5703125" style="601" customWidth="1"/>
    <col min="18" max="18" width="3.85546875" style="601" customWidth="1"/>
    <col min="19" max="19" width="2.5703125" style="601" customWidth="1"/>
    <col min="20" max="20" width="19.85546875" style="601" customWidth="1"/>
    <col min="21" max="21" width="10.5703125" style="601" customWidth="1"/>
    <col min="22" max="16384" width="9.140625" style="44"/>
  </cols>
  <sheetData>
    <row r="1" spans="1:22" s="360" customFormat="1" ht="34.5" customHeight="1" x14ac:dyDescent="0.25">
      <c r="B1" s="1077" t="s">
        <v>354</v>
      </c>
      <c r="C1" s="1108"/>
      <c r="D1" s="1108"/>
      <c r="E1" s="1108"/>
      <c r="F1" s="1108"/>
      <c r="G1" s="1108"/>
      <c r="H1" s="1108"/>
      <c r="I1" s="1108"/>
      <c r="J1" s="1108"/>
      <c r="K1" s="1108"/>
      <c r="L1" s="1108"/>
      <c r="M1" s="1108"/>
      <c r="N1" s="1108"/>
      <c r="O1" s="1108"/>
      <c r="P1" s="1108"/>
      <c r="Q1" s="1108"/>
      <c r="R1" s="1108"/>
      <c r="S1" s="1108"/>
      <c r="T1" s="1108"/>
      <c r="U1" s="1108"/>
    </row>
    <row r="2" spans="1:22" s="238" customFormat="1" ht="12.75" customHeight="1" x14ac:dyDescent="0.25">
      <c r="A2" s="298"/>
      <c r="C2" s="600"/>
      <c r="D2" s="600"/>
      <c r="E2" s="600"/>
      <c r="F2" s="298"/>
      <c r="G2" s="600"/>
      <c r="H2" s="600"/>
      <c r="I2" s="600"/>
      <c r="J2" s="600"/>
      <c r="K2" s="600"/>
      <c r="L2" s="600"/>
      <c r="M2" s="600"/>
      <c r="N2" s="600"/>
      <c r="O2" s="600"/>
      <c r="P2" s="600"/>
      <c r="Q2" s="600"/>
      <c r="R2" s="600"/>
      <c r="S2" s="600"/>
      <c r="T2" s="600"/>
      <c r="U2" s="600"/>
    </row>
    <row r="3" spans="1:22" s="298" customFormat="1" ht="12.75" customHeight="1" x14ac:dyDescent="0.25">
      <c r="C3" s="600"/>
      <c r="D3" s="600"/>
      <c r="E3" s="600"/>
      <c r="G3" s="600"/>
      <c r="H3" s="600"/>
      <c r="I3" s="600"/>
      <c r="J3" s="600"/>
      <c r="K3" s="600"/>
      <c r="L3" s="600"/>
      <c r="M3" s="600"/>
      <c r="N3" s="600"/>
      <c r="O3" s="600"/>
      <c r="P3" s="600"/>
      <c r="Q3" s="600"/>
      <c r="R3" s="600"/>
      <c r="S3" s="600"/>
      <c r="T3" s="600"/>
      <c r="U3" s="600"/>
    </row>
    <row r="4" spans="1:22" s="1005" customFormat="1" ht="15.75" x14ac:dyDescent="0.25">
      <c r="B4" s="1006"/>
      <c r="C4" s="1007"/>
      <c r="D4" s="1008" t="s">
        <v>417</v>
      </c>
      <c r="E4" s="1009" t="s">
        <v>2</v>
      </c>
      <c r="F4" s="1006"/>
      <c r="G4" s="1007"/>
      <c r="H4" s="1008" t="s">
        <v>392</v>
      </c>
      <c r="I4" s="1009" t="s">
        <v>2</v>
      </c>
      <c r="J4" s="1006"/>
      <c r="K4" s="1007"/>
      <c r="L4" s="1008" t="s">
        <v>391</v>
      </c>
      <c r="M4" s="1009" t="s">
        <v>2</v>
      </c>
      <c r="N4" s="1010"/>
      <c r="O4" s="1007"/>
      <c r="P4" s="1008" t="s">
        <v>387</v>
      </c>
      <c r="Q4" s="1009" t="s">
        <v>2</v>
      </c>
      <c r="R4" s="1010"/>
      <c r="S4" s="1007"/>
      <c r="T4" s="1008" t="s">
        <v>375</v>
      </c>
      <c r="U4" s="1009" t="s">
        <v>2</v>
      </c>
    </row>
    <row r="5" spans="1:22" s="239" customFormat="1" ht="15.75" x14ac:dyDescent="0.25">
      <c r="A5" s="345"/>
      <c r="B5" s="364"/>
      <c r="C5" s="690"/>
      <c r="D5" s="690"/>
      <c r="E5" s="690"/>
      <c r="F5" s="364"/>
      <c r="G5" s="690"/>
      <c r="H5" s="690"/>
      <c r="I5" s="690"/>
      <c r="J5" s="689"/>
      <c r="K5" s="690"/>
      <c r="L5" s="690"/>
      <c r="M5" s="690"/>
      <c r="N5" s="689"/>
      <c r="O5" s="690"/>
      <c r="P5" s="690"/>
      <c r="Q5" s="690"/>
      <c r="R5" s="690"/>
      <c r="S5" s="690"/>
      <c r="T5" s="690"/>
      <c r="U5" s="690"/>
      <c r="V5" s="345"/>
    </row>
    <row r="6" spans="1:22" s="239" customFormat="1" ht="15" customHeight="1" x14ac:dyDescent="0.25">
      <c r="A6" s="345"/>
      <c r="B6" s="364" t="s">
        <v>99</v>
      </c>
      <c r="C6" s="690"/>
      <c r="D6" s="690"/>
      <c r="E6" s="690"/>
      <c r="F6" s="364"/>
      <c r="G6" s="690"/>
      <c r="H6" s="690"/>
      <c r="I6" s="690"/>
      <c r="J6" s="689"/>
      <c r="K6" s="690"/>
      <c r="L6" s="690"/>
      <c r="M6" s="690"/>
      <c r="N6" s="689"/>
      <c r="O6" s="690"/>
      <c r="P6" s="690"/>
      <c r="Q6" s="690"/>
      <c r="R6" s="690"/>
      <c r="S6" s="690"/>
      <c r="T6" s="690"/>
      <c r="U6" s="690"/>
      <c r="V6" s="345"/>
    </row>
    <row r="7" spans="1:22" ht="15" customHeight="1" x14ac:dyDescent="0.25">
      <c r="A7" s="360"/>
      <c r="B7" s="365" t="s">
        <v>321</v>
      </c>
      <c r="C7" s="691" t="s">
        <v>1</v>
      </c>
      <c r="D7" s="777">
        <v>157.19999999999999</v>
      </c>
      <c r="E7" s="941">
        <v>8.5000000000000006E-2</v>
      </c>
      <c r="F7" s="370"/>
      <c r="G7" s="691" t="s">
        <v>1</v>
      </c>
      <c r="H7" s="777">
        <v>111.1</v>
      </c>
      <c r="I7" s="941">
        <v>0.06</v>
      </c>
      <c r="J7" s="689"/>
      <c r="K7" s="691" t="s">
        <v>1</v>
      </c>
      <c r="L7" s="777">
        <v>67.3</v>
      </c>
      <c r="M7" s="941">
        <v>3.5999999999999997E-2</v>
      </c>
      <c r="N7" s="689"/>
      <c r="O7" s="691" t="s">
        <v>1</v>
      </c>
      <c r="P7" s="777">
        <v>56.4</v>
      </c>
      <c r="Q7" s="941">
        <v>0.03</v>
      </c>
      <c r="R7" s="692"/>
      <c r="S7" s="691" t="s">
        <v>1</v>
      </c>
      <c r="T7" s="777">
        <v>3.9</v>
      </c>
      <c r="U7" s="941">
        <v>2E-3</v>
      </c>
      <c r="V7" s="360"/>
    </row>
    <row r="8" spans="1:22" s="360" customFormat="1" ht="15" customHeight="1" x14ac:dyDescent="0.25">
      <c r="B8" s="370" t="s">
        <v>332</v>
      </c>
      <c r="C8" s="691"/>
      <c r="D8" s="777">
        <v>13.7</v>
      </c>
      <c r="E8" s="941">
        <v>7.0000000000000001E-3</v>
      </c>
      <c r="F8" s="370"/>
      <c r="G8" s="691"/>
      <c r="H8" s="777">
        <v>31</v>
      </c>
      <c r="I8" s="941">
        <v>1.7000000000000001E-2</v>
      </c>
      <c r="J8" s="689"/>
      <c r="K8" s="691"/>
      <c r="L8" s="777">
        <v>30.8</v>
      </c>
      <c r="M8" s="941">
        <v>1.6E-2</v>
      </c>
      <c r="N8" s="689"/>
      <c r="O8" s="691"/>
      <c r="P8" s="777">
        <v>12.1</v>
      </c>
      <c r="Q8" s="941">
        <v>6.0000000000000001E-3</v>
      </c>
      <c r="R8" s="682"/>
      <c r="S8" s="691"/>
      <c r="T8" s="777">
        <v>13.9</v>
      </c>
      <c r="U8" s="941">
        <v>8.0000000000000002E-3</v>
      </c>
    </row>
    <row r="9" spans="1:22" ht="15" customHeight="1" x14ac:dyDescent="0.25">
      <c r="A9" s="360"/>
      <c r="B9" s="366" t="s">
        <v>102</v>
      </c>
      <c r="C9" s="693"/>
      <c r="D9" s="777">
        <v>218.6</v>
      </c>
      <c r="E9" s="941">
        <v>0.11899999999999999</v>
      </c>
      <c r="F9" s="371"/>
      <c r="G9" s="693"/>
      <c r="H9" s="777">
        <v>235.7</v>
      </c>
      <c r="I9" s="941">
        <v>0.128</v>
      </c>
      <c r="J9" s="689"/>
      <c r="K9" s="693"/>
      <c r="L9" s="777">
        <v>242.6</v>
      </c>
      <c r="M9" s="941">
        <v>0.129</v>
      </c>
      <c r="N9" s="689"/>
      <c r="O9" s="693"/>
      <c r="P9" s="777">
        <v>252.5</v>
      </c>
      <c r="Q9" s="941">
        <v>0.13500000000000001</v>
      </c>
      <c r="R9" s="683"/>
      <c r="S9" s="693"/>
      <c r="T9" s="777">
        <v>255.5</v>
      </c>
      <c r="U9" s="941">
        <v>0.13900000000000001</v>
      </c>
      <c r="V9" s="360"/>
    </row>
    <row r="10" spans="1:22" ht="15" customHeight="1" x14ac:dyDescent="0.25">
      <c r="A10" s="360"/>
      <c r="B10" s="366" t="s">
        <v>154</v>
      </c>
      <c r="C10" s="693"/>
      <c r="D10" s="777">
        <v>63.9</v>
      </c>
      <c r="E10" s="941">
        <v>3.5000000000000003E-2</v>
      </c>
      <c r="F10" s="371"/>
      <c r="G10" s="693"/>
      <c r="H10" s="777">
        <v>71.400000000000006</v>
      </c>
      <c r="I10" s="941">
        <v>3.9E-2</v>
      </c>
      <c r="J10" s="689"/>
      <c r="K10" s="693"/>
      <c r="L10" s="777">
        <v>71.400000000000006</v>
      </c>
      <c r="M10" s="941">
        <v>3.7999999999999999E-2</v>
      </c>
      <c r="N10" s="689"/>
      <c r="O10" s="693"/>
      <c r="P10" s="777">
        <v>68</v>
      </c>
      <c r="Q10" s="941">
        <v>3.5999999999999997E-2</v>
      </c>
      <c r="R10" s="683"/>
      <c r="S10" s="693"/>
      <c r="T10" s="777">
        <v>71.7</v>
      </c>
      <c r="U10" s="941">
        <v>3.9E-2</v>
      </c>
      <c r="V10" s="360"/>
    </row>
    <row r="11" spans="1:22" s="292" customFormat="1" ht="15" customHeight="1" x14ac:dyDescent="0.25">
      <c r="A11" s="360"/>
      <c r="B11" s="366" t="s">
        <v>223</v>
      </c>
      <c r="C11" s="694"/>
      <c r="D11" s="777">
        <v>6</v>
      </c>
      <c r="E11" s="941">
        <v>3.0000000000000001E-3</v>
      </c>
      <c r="F11" s="371"/>
      <c r="G11" s="694"/>
      <c r="H11" s="777">
        <v>6</v>
      </c>
      <c r="I11" s="941">
        <v>3.0000000000000001E-3</v>
      </c>
      <c r="J11" s="689"/>
      <c r="K11" s="694"/>
      <c r="L11" s="777">
        <v>6</v>
      </c>
      <c r="M11" s="941">
        <v>3.0000000000000001E-3</v>
      </c>
      <c r="N11" s="689"/>
      <c r="O11" s="694"/>
      <c r="P11" s="777">
        <v>6</v>
      </c>
      <c r="Q11" s="941">
        <v>3.0000000000000001E-3</v>
      </c>
      <c r="R11" s="683"/>
      <c r="S11" s="694"/>
      <c r="T11" s="777">
        <v>2.2999999999999998</v>
      </c>
      <c r="U11" s="941">
        <v>1E-3</v>
      </c>
      <c r="V11" s="360"/>
    </row>
    <row r="12" spans="1:22" ht="15" customHeight="1" x14ac:dyDescent="0.25">
      <c r="A12" s="360"/>
      <c r="B12" s="366" t="s">
        <v>139</v>
      </c>
      <c r="C12" s="691"/>
      <c r="D12" s="777">
        <v>91.7</v>
      </c>
      <c r="E12" s="941">
        <v>0.05</v>
      </c>
      <c r="F12" s="371"/>
      <c r="G12" s="691"/>
      <c r="H12" s="777">
        <v>70.5</v>
      </c>
      <c r="I12" s="941">
        <v>3.7999999999999999E-2</v>
      </c>
      <c r="J12" s="689"/>
      <c r="K12" s="691"/>
      <c r="L12" s="777">
        <v>90.2</v>
      </c>
      <c r="M12" s="941">
        <v>4.8000000000000001E-2</v>
      </c>
      <c r="N12" s="689"/>
      <c r="O12" s="691"/>
      <c r="P12" s="777">
        <v>92.9</v>
      </c>
      <c r="Q12" s="941">
        <v>0.05</v>
      </c>
      <c r="R12" s="683"/>
      <c r="S12" s="691"/>
      <c r="T12" s="777">
        <v>91.1</v>
      </c>
      <c r="U12" s="941">
        <v>4.9000000000000002E-2</v>
      </c>
      <c r="V12" s="360"/>
    </row>
    <row r="13" spans="1:22" s="292" customFormat="1" ht="15" customHeight="1" x14ac:dyDescent="0.25">
      <c r="A13" s="360"/>
      <c r="B13" s="366" t="s">
        <v>101</v>
      </c>
      <c r="C13" s="691"/>
      <c r="D13" s="777">
        <v>143.1</v>
      </c>
      <c r="E13" s="941">
        <v>7.8E-2</v>
      </c>
      <c r="F13" s="371"/>
      <c r="G13" s="691"/>
      <c r="H13" s="777">
        <v>144</v>
      </c>
      <c r="I13" s="941">
        <v>7.8E-2</v>
      </c>
      <c r="J13" s="689"/>
      <c r="K13" s="691"/>
      <c r="L13" s="777">
        <v>120.8</v>
      </c>
      <c r="M13" s="941">
        <v>6.4000000000000001E-2</v>
      </c>
      <c r="N13" s="689"/>
      <c r="O13" s="691"/>
      <c r="P13" s="777">
        <v>126.2</v>
      </c>
      <c r="Q13" s="941">
        <v>6.7000000000000004E-2</v>
      </c>
      <c r="R13" s="683"/>
      <c r="S13" s="691"/>
      <c r="T13" s="777">
        <v>137.80000000000001</v>
      </c>
      <c r="U13" s="941">
        <v>7.4999999999999997E-2</v>
      </c>
      <c r="V13" s="360"/>
    </row>
    <row r="14" spans="1:22" ht="15" customHeight="1" x14ac:dyDescent="0.25">
      <c r="A14" s="360"/>
      <c r="B14" s="366" t="s">
        <v>140</v>
      </c>
      <c r="C14" s="691"/>
      <c r="D14" s="777">
        <v>131.1</v>
      </c>
      <c r="E14" s="941">
        <v>7.0999999999999994E-2</v>
      </c>
      <c r="F14" s="371"/>
      <c r="G14" s="691"/>
      <c r="H14" s="777">
        <v>141</v>
      </c>
      <c r="I14" s="941">
        <v>7.6999999999999999E-2</v>
      </c>
      <c r="J14" s="689"/>
      <c r="K14" s="691"/>
      <c r="L14" s="777">
        <v>136.80000000000001</v>
      </c>
      <c r="M14" s="941">
        <v>7.2999999999999995E-2</v>
      </c>
      <c r="N14" s="689"/>
      <c r="O14" s="691"/>
      <c r="P14" s="777">
        <v>122.6</v>
      </c>
      <c r="Q14" s="941">
        <v>6.5000000000000002E-2</v>
      </c>
      <c r="R14" s="683"/>
      <c r="S14" s="691"/>
      <c r="T14" s="777">
        <v>121.2</v>
      </c>
      <c r="U14" s="941">
        <v>6.6000000000000003E-2</v>
      </c>
      <c r="V14" s="360"/>
    </row>
    <row r="15" spans="1:22" ht="15" customHeight="1" x14ac:dyDescent="0.25">
      <c r="A15" s="360"/>
      <c r="B15" s="366" t="s">
        <v>141</v>
      </c>
      <c r="C15" s="691"/>
      <c r="D15" s="777">
        <v>13.9</v>
      </c>
      <c r="E15" s="941">
        <v>8.0000000000000002E-3</v>
      </c>
      <c r="F15" s="371"/>
      <c r="G15" s="691"/>
      <c r="H15" s="777">
        <v>13.2</v>
      </c>
      <c r="I15" s="941">
        <v>7.0000000000000001E-3</v>
      </c>
      <c r="J15" s="689"/>
      <c r="K15" s="691"/>
      <c r="L15" s="777">
        <v>12</v>
      </c>
      <c r="M15" s="941">
        <v>6.0000000000000001E-3</v>
      </c>
      <c r="N15" s="689"/>
      <c r="O15" s="691"/>
      <c r="P15" s="777">
        <v>14.3</v>
      </c>
      <c r="Q15" s="941">
        <v>8.0000000000000002E-3</v>
      </c>
      <c r="R15" s="683"/>
      <c r="S15" s="691"/>
      <c r="T15" s="777">
        <v>15</v>
      </c>
      <c r="U15" s="941">
        <v>8.0000000000000002E-3</v>
      </c>
      <c r="V15" s="360"/>
    </row>
    <row r="16" spans="1:22" s="292" customFormat="1" ht="15" customHeight="1" x14ac:dyDescent="0.25">
      <c r="A16" s="360"/>
      <c r="B16" s="366" t="s">
        <v>220</v>
      </c>
      <c r="C16" s="691"/>
      <c r="D16" s="777">
        <v>0.2</v>
      </c>
      <c r="E16" s="1060">
        <v>0</v>
      </c>
      <c r="F16" s="371"/>
      <c r="G16" s="691"/>
      <c r="H16" s="777">
        <v>0.2</v>
      </c>
      <c r="I16" s="1060">
        <v>0</v>
      </c>
      <c r="J16" s="689"/>
      <c r="K16" s="691"/>
      <c r="L16" s="777">
        <v>0.6</v>
      </c>
      <c r="M16" s="1073">
        <v>0</v>
      </c>
      <c r="N16" s="689"/>
      <c r="O16" s="691"/>
      <c r="P16" s="777">
        <v>4.4000000000000004</v>
      </c>
      <c r="Q16" s="941">
        <v>2E-3</v>
      </c>
      <c r="R16" s="683"/>
      <c r="S16" s="691"/>
      <c r="T16" s="777">
        <v>7</v>
      </c>
      <c r="U16" s="941">
        <v>4.0000000000000001E-3</v>
      </c>
      <c r="V16" s="360"/>
    </row>
    <row r="17" spans="1:22" s="360" customFormat="1" ht="15" customHeight="1" x14ac:dyDescent="0.25">
      <c r="B17" s="371" t="s">
        <v>232</v>
      </c>
      <c r="C17" s="691"/>
      <c r="D17" s="777">
        <v>110.5</v>
      </c>
      <c r="E17" s="941">
        <v>0.06</v>
      </c>
      <c r="F17" s="371"/>
      <c r="G17" s="691"/>
      <c r="H17" s="777">
        <v>106.7</v>
      </c>
      <c r="I17" s="941">
        <v>5.8000000000000003E-2</v>
      </c>
      <c r="J17" s="689"/>
      <c r="K17" s="691"/>
      <c r="L17" s="777">
        <v>110.7</v>
      </c>
      <c r="M17" s="941">
        <v>5.8999999999999997E-2</v>
      </c>
      <c r="N17" s="689"/>
      <c r="O17" s="691"/>
      <c r="P17" s="777">
        <v>122.3</v>
      </c>
      <c r="Q17" s="941">
        <v>6.5000000000000002E-2</v>
      </c>
      <c r="R17" s="683"/>
      <c r="S17" s="691"/>
      <c r="T17" s="777">
        <v>123.7</v>
      </c>
      <c r="U17" s="941">
        <v>6.7000000000000004E-2</v>
      </c>
    </row>
    <row r="18" spans="1:22" ht="15" customHeight="1" x14ac:dyDescent="0.25">
      <c r="A18" s="360"/>
      <c r="B18" s="366" t="s">
        <v>284</v>
      </c>
      <c r="C18" s="691"/>
      <c r="D18" s="1011">
        <v>503.2</v>
      </c>
      <c r="E18" s="941">
        <v>0.27200000000000002</v>
      </c>
      <c r="F18" s="371"/>
      <c r="G18" s="691"/>
      <c r="H18" s="1011">
        <v>521.4</v>
      </c>
      <c r="I18" s="941">
        <v>0.28199999999999997</v>
      </c>
      <c r="J18" s="689"/>
      <c r="K18" s="691"/>
      <c r="L18" s="1011">
        <v>605.5</v>
      </c>
      <c r="M18" s="941">
        <v>0.32100000000000001</v>
      </c>
      <c r="N18" s="689"/>
      <c r="O18" s="691"/>
      <c r="P18" s="1011">
        <v>604.29999999999995</v>
      </c>
      <c r="Q18" s="941">
        <v>0.32300000000000001</v>
      </c>
      <c r="R18" s="683"/>
      <c r="S18" s="691"/>
      <c r="T18" s="1011">
        <v>603.5</v>
      </c>
      <c r="U18" s="941">
        <v>0.32700000000000001</v>
      </c>
      <c r="V18" s="360"/>
    </row>
    <row r="19" spans="1:22" s="239" customFormat="1" ht="15" customHeight="1" x14ac:dyDescent="0.25">
      <c r="A19" s="345"/>
      <c r="B19" s="373" t="s">
        <v>333</v>
      </c>
      <c r="C19" s="1071"/>
      <c r="D19" s="790">
        <v>1453.1</v>
      </c>
      <c r="E19" s="695">
        <v>0.78800000000000003</v>
      </c>
      <c r="F19" s="373"/>
      <c r="G19" s="1072"/>
      <c r="H19" s="790">
        <v>1452.2</v>
      </c>
      <c r="I19" s="695">
        <v>0.78700000000000003</v>
      </c>
      <c r="J19" s="689"/>
      <c r="K19" s="1072"/>
      <c r="L19" s="790">
        <v>1494.7</v>
      </c>
      <c r="M19" s="695">
        <v>0.79300000000000004</v>
      </c>
      <c r="N19" s="689"/>
      <c r="O19" s="1072"/>
      <c r="P19" s="790">
        <v>1482</v>
      </c>
      <c r="Q19" s="695">
        <v>0.79</v>
      </c>
      <c r="R19" s="685"/>
      <c r="S19" s="1072"/>
      <c r="T19" s="790">
        <v>1446.6</v>
      </c>
      <c r="U19" s="695">
        <v>0.78500000000000003</v>
      </c>
      <c r="V19" s="345"/>
    </row>
    <row r="20" spans="1:22" ht="15" customHeight="1" x14ac:dyDescent="0.25">
      <c r="A20" s="360"/>
      <c r="B20" s="367"/>
      <c r="C20" s="691"/>
      <c r="D20" s="1012"/>
      <c r="E20" s="696"/>
      <c r="F20" s="372"/>
      <c r="G20" s="691"/>
      <c r="H20" s="1012"/>
      <c r="I20" s="696"/>
      <c r="J20" s="689"/>
      <c r="K20" s="691"/>
      <c r="L20" s="1012"/>
      <c r="M20" s="696"/>
      <c r="N20" s="689"/>
      <c r="O20" s="691"/>
      <c r="P20" s="1012"/>
      <c r="Q20" s="696"/>
      <c r="R20" s="687"/>
      <c r="S20" s="691"/>
      <c r="T20" s="1012"/>
      <c r="U20" s="696"/>
      <c r="V20" s="360"/>
    </row>
    <row r="21" spans="1:22" ht="15.75" x14ac:dyDescent="0.25">
      <c r="A21" s="360"/>
      <c r="B21" s="379" t="s">
        <v>323</v>
      </c>
      <c r="C21" s="691"/>
      <c r="D21" s="777">
        <v>45.7</v>
      </c>
      <c r="E21" s="941">
        <v>2.5000000000000001E-2</v>
      </c>
      <c r="F21" s="379"/>
      <c r="G21" s="691"/>
      <c r="H21" s="777">
        <v>25.7</v>
      </c>
      <c r="I21" s="941">
        <v>1.4E-2</v>
      </c>
      <c r="J21" s="689"/>
      <c r="K21" s="691"/>
      <c r="L21" s="777">
        <v>25.7</v>
      </c>
      <c r="M21" s="941">
        <v>1.4E-2</v>
      </c>
      <c r="N21" s="689"/>
      <c r="O21" s="691"/>
      <c r="P21" s="777">
        <v>25.7</v>
      </c>
      <c r="Q21" s="941">
        <v>1.4E-2</v>
      </c>
      <c r="R21" s="697"/>
      <c r="S21" s="691"/>
      <c r="T21" s="777">
        <v>52.9</v>
      </c>
      <c r="U21" s="941">
        <v>2.9000000000000001E-2</v>
      </c>
      <c r="V21" s="360"/>
    </row>
    <row r="22" spans="1:22" s="360" customFormat="1" ht="15.75" x14ac:dyDescent="0.25">
      <c r="B22" s="372" t="s">
        <v>285</v>
      </c>
      <c r="C22" s="691"/>
      <c r="D22" s="777">
        <v>22.8</v>
      </c>
      <c r="E22" s="941">
        <v>1.2E-2</v>
      </c>
      <c r="F22" s="372"/>
      <c r="G22" s="691"/>
      <c r="H22" s="777">
        <v>23.2</v>
      </c>
      <c r="I22" s="941">
        <v>1.2999999999999999E-2</v>
      </c>
      <c r="J22" s="689"/>
      <c r="K22" s="691"/>
      <c r="L22" s="777">
        <v>22.2</v>
      </c>
      <c r="M22" s="941">
        <v>1.2E-2</v>
      </c>
      <c r="N22" s="689"/>
      <c r="O22" s="691"/>
      <c r="P22" s="777">
        <v>21.6</v>
      </c>
      <c r="Q22" s="941">
        <v>1.2E-2</v>
      </c>
      <c r="R22" s="687"/>
      <c r="S22" s="691"/>
      <c r="T22" s="777">
        <v>22.1</v>
      </c>
      <c r="U22" s="941">
        <v>1.2E-2</v>
      </c>
    </row>
    <row r="23" spans="1:22" s="360" customFormat="1" ht="15.75" x14ac:dyDescent="0.25">
      <c r="B23" s="372" t="s">
        <v>287</v>
      </c>
      <c r="C23" s="691"/>
      <c r="D23" s="777">
        <v>154.80000000000001</v>
      </c>
      <c r="E23" s="941">
        <v>8.4000000000000005E-2</v>
      </c>
      <c r="F23" s="372"/>
      <c r="G23" s="691"/>
      <c r="H23" s="777">
        <v>154</v>
      </c>
      <c r="I23" s="941">
        <v>8.4000000000000005E-2</v>
      </c>
      <c r="J23" s="689"/>
      <c r="K23" s="691"/>
      <c r="L23" s="777">
        <v>159.4</v>
      </c>
      <c r="M23" s="941">
        <v>8.5000000000000006E-2</v>
      </c>
      <c r="N23" s="689"/>
      <c r="O23" s="691"/>
      <c r="P23" s="777">
        <v>162.19999999999999</v>
      </c>
      <c r="Q23" s="941">
        <v>8.5999999999999993E-2</v>
      </c>
      <c r="R23" s="687"/>
      <c r="S23" s="691"/>
      <c r="T23" s="777">
        <v>150.1</v>
      </c>
      <c r="U23" s="941">
        <v>8.1000000000000003E-2</v>
      </c>
    </row>
    <row r="24" spans="1:22" s="360" customFormat="1" ht="15" customHeight="1" x14ac:dyDescent="0.25">
      <c r="B24" s="372" t="s">
        <v>221</v>
      </c>
      <c r="C24" s="691"/>
      <c r="D24" s="777">
        <v>-0.1</v>
      </c>
      <c r="E24" s="1057">
        <v>0</v>
      </c>
      <c r="F24" s="372"/>
      <c r="G24" s="691"/>
      <c r="H24" s="777">
        <v>-0.5</v>
      </c>
      <c r="I24" s="1057">
        <v>0</v>
      </c>
      <c r="J24" s="689"/>
      <c r="K24" s="691"/>
      <c r="L24" s="777">
        <v>0.3</v>
      </c>
      <c r="M24" s="1057">
        <v>0</v>
      </c>
      <c r="N24" s="689"/>
      <c r="O24" s="691"/>
      <c r="P24" s="777">
        <v>-0.4</v>
      </c>
      <c r="Q24" s="1057">
        <v>0</v>
      </c>
      <c r="R24" s="687"/>
      <c r="S24" s="691"/>
      <c r="T24" s="777">
        <v>0</v>
      </c>
      <c r="U24" s="1057">
        <v>0</v>
      </c>
    </row>
    <row r="25" spans="1:22" ht="15" customHeight="1" x14ac:dyDescent="0.25">
      <c r="A25" s="360"/>
      <c r="B25" s="366" t="s">
        <v>222</v>
      </c>
      <c r="C25" s="698"/>
      <c r="D25" s="777">
        <v>167.1</v>
      </c>
      <c r="E25" s="941">
        <v>9.0999999999999998E-2</v>
      </c>
      <c r="F25" s="371"/>
      <c r="G25" s="698"/>
      <c r="H25" s="777">
        <v>188.1</v>
      </c>
      <c r="I25" s="941">
        <v>0.10199999999999999</v>
      </c>
      <c r="J25" s="689"/>
      <c r="K25" s="698"/>
      <c r="L25" s="777">
        <v>181.1</v>
      </c>
      <c r="M25" s="941">
        <v>9.6000000000000002E-2</v>
      </c>
      <c r="N25" s="689"/>
      <c r="O25" s="698"/>
      <c r="P25" s="777">
        <v>184.5</v>
      </c>
      <c r="Q25" s="941">
        <v>9.8000000000000004E-2</v>
      </c>
      <c r="R25" s="683"/>
      <c r="S25" s="698"/>
      <c r="T25" s="777">
        <v>170.6</v>
      </c>
      <c r="U25" s="941">
        <v>9.2999999999999999E-2</v>
      </c>
      <c r="V25" s="360"/>
    </row>
    <row r="26" spans="1:22" s="292" customFormat="1" ht="15" customHeight="1" thickBot="1" x14ac:dyDescent="0.3">
      <c r="A26" s="360"/>
      <c r="B26" s="373" t="s">
        <v>100</v>
      </c>
      <c r="C26" s="699" t="s">
        <v>1</v>
      </c>
      <c r="D26" s="792">
        <v>1843.4</v>
      </c>
      <c r="E26" s="688">
        <v>1</v>
      </c>
      <c r="F26" s="373"/>
      <c r="G26" s="699" t="s">
        <v>1</v>
      </c>
      <c r="H26" s="792">
        <v>1842.7</v>
      </c>
      <c r="I26" s="688">
        <v>1</v>
      </c>
      <c r="J26" s="689"/>
      <c r="K26" s="699" t="s">
        <v>1</v>
      </c>
      <c r="L26" s="792">
        <v>1883.4</v>
      </c>
      <c r="M26" s="688">
        <v>1</v>
      </c>
      <c r="N26" s="689"/>
      <c r="O26" s="699" t="s">
        <v>1</v>
      </c>
      <c r="P26" s="792">
        <v>1875.6</v>
      </c>
      <c r="Q26" s="688">
        <v>1</v>
      </c>
      <c r="R26" s="685"/>
      <c r="S26" s="699" t="s">
        <v>1</v>
      </c>
      <c r="T26" s="792">
        <v>1842.3</v>
      </c>
      <c r="U26" s="688">
        <v>1</v>
      </c>
      <c r="V26" s="360"/>
    </row>
    <row r="27" spans="1:22" ht="15" customHeight="1" x14ac:dyDescent="0.25">
      <c r="A27" s="360"/>
      <c r="B27" s="362"/>
      <c r="C27" s="691"/>
      <c r="D27" s="777"/>
      <c r="E27" s="700"/>
      <c r="F27" s="362"/>
      <c r="G27" s="691"/>
      <c r="H27" s="777"/>
      <c r="I27" s="700"/>
      <c r="J27" s="689"/>
      <c r="K27" s="691"/>
      <c r="L27" s="777"/>
      <c r="M27" s="700"/>
      <c r="N27" s="689"/>
      <c r="O27" s="691"/>
      <c r="P27" s="777"/>
      <c r="Q27" s="700"/>
      <c r="R27" s="693"/>
      <c r="S27" s="691"/>
      <c r="T27" s="777"/>
      <c r="U27" s="700"/>
      <c r="V27" s="360"/>
    </row>
    <row r="28" spans="1:22" ht="15" customHeight="1" x14ac:dyDescent="0.25">
      <c r="A28" s="360"/>
      <c r="B28" s="364" t="s">
        <v>334</v>
      </c>
      <c r="C28" s="691"/>
      <c r="D28" s="777"/>
      <c r="E28" s="700"/>
      <c r="F28" s="364"/>
      <c r="G28" s="691"/>
      <c r="H28" s="777"/>
      <c r="I28" s="700"/>
      <c r="J28" s="689"/>
      <c r="K28" s="691"/>
      <c r="L28" s="777"/>
      <c r="M28" s="700"/>
      <c r="N28" s="689"/>
      <c r="O28" s="691"/>
      <c r="P28" s="777"/>
      <c r="Q28" s="700"/>
      <c r="R28" s="690"/>
      <c r="S28" s="691"/>
      <c r="T28" s="777"/>
      <c r="U28" s="700"/>
      <c r="V28" s="360"/>
    </row>
    <row r="29" spans="1:22" ht="15" customHeight="1" x14ac:dyDescent="0.25">
      <c r="A29" s="360"/>
      <c r="B29" s="363" t="s">
        <v>5</v>
      </c>
      <c r="C29" s="691" t="s">
        <v>1</v>
      </c>
      <c r="D29" s="777">
        <v>308.7</v>
      </c>
      <c r="E29" s="941">
        <v>0.21199999999999999</v>
      </c>
      <c r="F29" s="363"/>
      <c r="G29" s="691" t="s">
        <v>1</v>
      </c>
      <c r="H29" s="777">
        <v>292.7</v>
      </c>
      <c r="I29" s="941">
        <v>0.20200000000000001</v>
      </c>
      <c r="J29" s="689"/>
      <c r="K29" s="691" t="s">
        <v>1</v>
      </c>
      <c r="L29" s="777">
        <v>236.4</v>
      </c>
      <c r="M29" s="941">
        <v>0.158</v>
      </c>
      <c r="N29" s="689"/>
      <c r="O29" s="691" t="s">
        <v>1</v>
      </c>
      <c r="P29" s="777">
        <v>224.9</v>
      </c>
      <c r="Q29" s="941">
        <v>0.152</v>
      </c>
      <c r="R29" s="701"/>
      <c r="S29" s="691" t="s">
        <v>1</v>
      </c>
      <c r="T29" s="777">
        <v>180.4</v>
      </c>
      <c r="U29" s="941">
        <v>0.125</v>
      </c>
      <c r="V29" s="360"/>
    </row>
    <row r="30" spans="1:22" ht="15" customHeight="1" x14ac:dyDescent="0.25">
      <c r="A30" s="360"/>
      <c r="B30" s="363" t="s">
        <v>6</v>
      </c>
      <c r="C30" s="691"/>
      <c r="D30" s="777">
        <v>572</v>
      </c>
      <c r="E30" s="941">
        <v>0.39400000000000002</v>
      </c>
      <c r="F30" s="363"/>
      <c r="G30" s="691"/>
      <c r="H30" s="777">
        <v>571.70000000000005</v>
      </c>
      <c r="I30" s="941">
        <v>0.39300000000000002</v>
      </c>
      <c r="J30" s="689"/>
      <c r="K30" s="691"/>
      <c r="L30" s="777">
        <v>622</v>
      </c>
      <c r="M30" s="941">
        <v>0.41699999999999998</v>
      </c>
      <c r="N30" s="689"/>
      <c r="O30" s="691"/>
      <c r="P30" s="777">
        <v>620.5</v>
      </c>
      <c r="Q30" s="941">
        <v>0.41899999999999998</v>
      </c>
      <c r="R30" s="701"/>
      <c r="S30" s="691"/>
      <c r="T30" s="777">
        <v>637.4</v>
      </c>
      <c r="U30" s="941">
        <v>0.44</v>
      </c>
      <c r="V30" s="360"/>
    </row>
    <row r="31" spans="1:22" ht="15" customHeight="1" x14ac:dyDescent="0.25">
      <c r="A31" s="360"/>
      <c r="B31" s="363" t="s">
        <v>7</v>
      </c>
      <c r="C31" s="691"/>
      <c r="D31" s="777">
        <v>244.6</v>
      </c>
      <c r="E31" s="941">
        <v>0.16800000000000001</v>
      </c>
      <c r="F31" s="363"/>
      <c r="G31" s="691"/>
      <c r="H31" s="777">
        <v>249.6</v>
      </c>
      <c r="I31" s="941">
        <v>0.17199999999999999</v>
      </c>
      <c r="J31" s="689"/>
      <c r="K31" s="691"/>
      <c r="L31" s="777">
        <v>270.89999999999998</v>
      </c>
      <c r="M31" s="941">
        <v>0.18099999999999999</v>
      </c>
      <c r="N31" s="689"/>
      <c r="O31" s="691"/>
      <c r="P31" s="777">
        <v>267.3</v>
      </c>
      <c r="Q31" s="941">
        <v>0.18</v>
      </c>
      <c r="R31" s="701"/>
      <c r="S31" s="691"/>
      <c r="T31" s="777">
        <v>274.5</v>
      </c>
      <c r="U31" s="941">
        <v>0.19</v>
      </c>
      <c r="V31" s="360"/>
    </row>
    <row r="32" spans="1:22" ht="15" customHeight="1" x14ac:dyDescent="0.25">
      <c r="A32" s="360"/>
      <c r="B32" s="363" t="s">
        <v>8</v>
      </c>
      <c r="C32" s="691"/>
      <c r="D32" s="777">
        <v>222.2</v>
      </c>
      <c r="E32" s="941">
        <v>0.153</v>
      </c>
      <c r="F32" s="363"/>
      <c r="G32" s="691"/>
      <c r="H32" s="777">
        <v>234.6</v>
      </c>
      <c r="I32" s="941">
        <v>0.16200000000000001</v>
      </c>
      <c r="J32" s="689"/>
      <c r="K32" s="691"/>
      <c r="L32" s="777">
        <v>259</v>
      </c>
      <c r="M32" s="941">
        <v>0.17299999999999999</v>
      </c>
      <c r="N32" s="689"/>
      <c r="O32" s="691"/>
      <c r="P32" s="777">
        <v>253.6</v>
      </c>
      <c r="Q32" s="941">
        <v>0.17100000000000001</v>
      </c>
      <c r="R32" s="701"/>
      <c r="S32" s="691"/>
      <c r="T32" s="777">
        <v>235.5</v>
      </c>
      <c r="U32" s="941">
        <v>0.16300000000000001</v>
      </c>
      <c r="V32" s="360"/>
    </row>
    <row r="33" spans="1:22" ht="15" customHeight="1" x14ac:dyDescent="0.25">
      <c r="A33" s="360"/>
      <c r="B33" s="363" t="s">
        <v>103</v>
      </c>
      <c r="C33" s="691"/>
      <c r="D33" s="777">
        <v>105.6</v>
      </c>
      <c r="E33" s="941">
        <v>7.2999999999999995E-2</v>
      </c>
      <c r="F33" s="363"/>
      <c r="G33" s="691"/>
      <c r="H33" s="777">
        <v>103.6</v>
      </c>
      <c r="I33" s="941">
        <v>7.0999999999999994E-2</v>
      </c>
      <c r="J33" s="689"/>
      <c r="K33" s="691"/>
      <c r="L33" s="777">
        <v>106.4</v>
      </c>
      <c r="M33" s="941">
        <v>7.0999999999999994E-2</v>
      </c>
      <c r="N33" s="689"/>
      <c r="O33" s="691"/>
      <c r="P33" s="777">
        <v>115.7</v>
      </c>
      <c r="Q33" s="941">
        <v>7.8E-2</v>
      </c>
      <c r="R33" s="701"/>
      <c r="S33" s="691"/>
      <c r="T33" s="777">
        <v>118.8</v>
      </c>
      <c r="U33" s="941">
        <v>8.2000000000000003E-2</v>
      </c>
      <c r="V33" s="360"/>
    </row>
    <row r="34" spans="1:22" s="299" customFormat="1" ht="15" customHeight="1" thickBot="1" x14ac:dyDescent="0.3">
      <c r="A34" s="345"/>
      <c r="B34" s="364"/>
      <c r="C34" s="699" t="s">
        <v>1</v>
      </c>
      <c r="D34" s="792">
        <v>1453.1</v>
      </c>
      <c r="E34" s="688">
        <v>1</v>
      </c>
      <c r="F34" s="364"/>
      <c r="G34" s="699" t="s">
        <v>1</v>
      </c>
      <c r="H34" s="792">
        <v>1452.2</v>
      </c>
      <c r="I34" s="688">
        <v>1</v>
      </c>
      <c r="J34" s="689"/>
      <c r="K34" s="699" t="s">
        <v>1</v>
      </c>
      <c r="L34" s="792">
        <v>1494.7</v>
      </c>
      <c r="M34" s="688">
        <v>1</v>
      </c>
      <c r="N34" s="689"/>
      <c r="O34" s="699" t="s">
        <v>1</v>
      </c>
      <c r="P34" s="792">
        <v>1482</v>
      </c>
      <c r="Q34" s="688">
        <v>1</v>
      </c>
      <c r="R34" s="690"/>
      <c r="S34" s="699" t="s">
        <v>1</v>
      </c>
      <c r="T34" s="792">
        <v>1446.6</v>
      </c>
      <c r="U34" s="688">
        <v>1</v>
      </c>
      <c r="V34" s="345"/>
    </row>
    <row r="35" spans="1:22" ht="15" customHeight="1" x14ac:dyDescent="0.25">
      <c r="A35" s="360"/>
      <c r="B35" s="362"/>
      <c r="C35" s="691"/>
      <c r="D35" s="777"/>
      <c r="E35" s="700"/>
      <c r="F35" s="362"/>
      <c r="G35" s="691"/>
      <c r="H35" s="777"/>
      <c r="I35" s="700"/>
      <c r="J35" s="689"/>
      <c r="K35" s="691"/>
      <c r="L35" s="777"/>
      <c r="M35" s="700"/>
      <c r="N35" s="689"/>
      <c r="O35" s="691"/>
      <c r="P35" s="777"/>
      <c r="Q35" s="700"/>
      <c r="R35" s="693"/>
      <c r="S35" s="691"/>
      <c r="T35" s="777"/>
      <c r="U35" s="700"/>
      <c r="V35" s="360"/>
    </row>
    <row r="36" spans="1:22" ht="15" customHeight="1" x14ac:dyDescent="0.25">
      <c r="A36" s="360"/>
      <c r="B36" s="364" t="s">
        <v>324</v>
      </c>
      <c r="C36" s="691"/>
      <c r="D36" s="777"/>
      <c r="E36" s="700"/>
      <c r="F36" s="364"/>
      <c r="G36" s="691"/>
      <c r="H36" s="777"/>
      <c r="I36" s="700"/>
      <c r="J36" s="689"/>
      <c r="K36" s="691"/>
      <c r="L36" s="777"/>
      <c r="M36" s="700"/>
      <c r="N36" s="689"/>
      <c r="O36" s="691"/>
      <c r="P36" s="777"/>
      <c r="Q36" s="700"/>
      <c r="R36" s="690"/>
      <c r="S36" s="691"/>
      <c r="T36" s="777"/>
      <c r="U36" s="700"/>
      <c r="V36" s="360"/>
    </row>
    <row r="37" spans="1:22" ht="15" customHeight="1" x14ac:dyDescent="0.25">
      <c r="A37" s="360"/>
      <c r="B37" s="368" t="s">
        <v>234</v>
      </c>
      <c r="C37" s="691" t="s">
        <v>1</v>
      </c>
      <c r="D37" s="777">
        <v>324</v>
      </c>
      <c r="E37" s="941">
        <v>0.49199999999999999</v>
      </c>
      <c r="F37" s="368"/>
      <c r="G37" s="691" t="s">
        <v>1</v>
      </c>
      <c r="H37" s="777">
        <v>329.1</v>
      </c>
      <c r="I37" s="941">
        <v>0.503</v>
      </c>
      <c r="J37" s="689"/>
      <c r="K37" s="691" t="s">
        <v>1</v>
      </c>
      <c r="L37" s="777">
        <v>399</v>
      </c>
      <c r="M37" s="941">
        <v>0.53800000000000003</v>
      </c>
      <c r="N37" s="689"/>
      <c r="O37" s="691" t="s">
        <v>1</v>
      </c>
      <c r="P37" s="777">
        <v>410</v>
      </c>
      <c r="Q37" s="941">
        <v>0.54400000000000004</v>
      </c>
      <c r="R37" s="702"/>
      <c r="S37" s="691" t="s">
        <v>1</v>
      </c>
      <c r="T37" s="777">
        <v>422.5</v>
      </c>
      <c r="U37" s="941">
        <v>0.54100000000000004</v>
      </c>
      <c r="V37" s="360"/>
    </row>
    <row r="38" spans="1:22" ht="15" customHeight="1" x14ac:dyDescent="0.25">
      <c r="A38" s="360"/>
      <c r="B38" s="368" t="s">
        <v>288</v>
      </c>
      <c r="C38" s="691"/>
      <c r="D38" s="777">
        <v>296.39999999999998</v>
      </c>
      <c r="E38" s="941">
        <v>0.44900000000000001</v>
      </c>
      <c r="F38" s="368"/>
      <c r="G38" s="691"/>
      <c r="H38" s="777">
        <v>289.5</v>
      </c>
      <c r="I38" s="941">
        <v>0.443</v>
      </c>
      <c r="J38" s="689"/>
      <c r="K38" s="691"/>
      <c r="L38" s="777">
        <v>306.5</v>
      </c>
      <c r="M38" s="941">
        <v>0.41299999999999998</v>
      </c>
      <c r="N38" s="689"/>
      <c r="O38" s="691"/>
      <c r="P38" s="777">
        <v>299.3</v>
      </c>
      <c r="Q38" s="941">
        <v>0.39800000000000002</v>
      </c>
      <c r="R38" s="702"/>
      <c r="S38" s="691"/>
      <c r="T38" s="777">
        <v>314.89999999999998</v>
      </c>
      <c r="U38" s="941">
        <v>0.40400000000000003</v>
      </c>
      <c r="V38" s="360"/>
    </row>
    <row r="39" spans="1:22" ht="15" customHeight="1" x14ac:dyDescent="0.25">
      <c r="A39" s="360"/>
      <c r="B39" s="368" t="s">
        <v>235</v>
      </c>
      <c r="C39" s="691"/>
      <c r="D39" s="777">
        <v>34.799999999999997</v>
      </c>
      <c r="E39" s="941">
        <v>5.2999999999999999E-2</v>
      </c>
      <c r="F39" s="368"/>
      <c r="G39" s="691"/>
      <c r="H39" s="777">
        <v>32.6</v>
      </c>
      <c r="I39" s="941">
        <v>0.05</v>
      </c>
      <c r="J39" s="689"/>
      <c r="K39" s="691"/>
      <c r="L39" s="777">
        <v>33.700000000000003</v>
      </c>
      <c r="M39" s="941">
        <v>4.4999999999999998E-2</v>
      </c>
      <c r="N39" s="689"/>
      <c r="O39" s="691"/>
      <c r="P39" s="777">
        <v>42.6</v>
      </c>
      <c r="Q39" s="941">
        <v>5.7000000000000002E-2</v>
      </c>
      <c r="R39" s="702"/>
      <c r="S39" s="691"/>
      <c r="T39" s="777">
        <v>42</v>
      </c>
      <c r="U39" s="941">
        <v>5.3999999999999999E-2</v>
      </c>
      <c r="V39" s="360"/>
    </row>
    <row r="40" spans="1:22" ht="15" customHeight="1" x14ac:dyDescent="0.25">
      <c r="A40" s="360"/>
      <c r="B40" s="368" t="s">
        <v>231</v>
      </c>
      <c r="C40" s="691"/>
      <c r="D40" s="777">
        <v>4.2</v>
      </c>
      <c r="E40" s="941">
        <v>6.0000000000000001E-3</v>
      </c>
      <c r="F40" s="363"/>
      <c r="G40" s="691"/>
      <c r="H40" s="777">
        <v>2.6</v>
      </c>
      <c r="I40" s="941">
        <v>4.0000000000000001E-3</v>
      </c>
      <c r="J40" s="689"/>
      <c r="K40" s="691"/>
      <c r="L40" s="777">
        <v>2.7</v>
      </c>
      <c r="M40" s="941">
        <v>4.0000000000000001E-3</v>
      </c>
      <c r="N40" s="689"/>
      <c r="O40" s="691"/>
      <c r="P40" s="777">
        <v>0.4</v>
      </c>
      <c r="Q40" s="941">
        <v>1E-3</v>
      </c>
      <c r="R40" s="701"/>
      <c r="S40" s="691"/>
      <c r="T40" s="777">
        <v>0.7</v>
      </c>
      <c r="U40" s="941">
        <v>1E-3</v>
      </c>
      <c r="V40" s="360"/>
    </row>
    <row r="41" spans="1:22" s="299" customFormat="1" ht="15" customHeight="1" thickBot="1" x14ac:dyDescent="0.3">
      <c r="A41" s="345"/>
      <c r="B41" s="364"/>
      <c r="C41" s="699" t="s">
        <v>1</v>
      </c>
      <c r="D41" s="792">
        <v>659.4</v>
      </c>
      <c r="E41" s="688">
        <v>1</v>
      </c>
      <c r="F41" s="364"/>
      <c r="G41" s="699" t="s">
        <v>1</v>
      </c>
      <c r="H41" s="792">
        <v>653.79999999999995</v>
      </c>
      <c r="I41" s="688">
        <v>1</v>
      </c>
      <c r="J41" s="689"/>
      <c r="K41" s="699" t="s">
        <v>1</v>
      </c>
      <c r="L41" s="792">
        <v>741.9</v>
      </c>
      <c r="M41" s="688">
        <v>1</v>
      </c>
      <c r="N41" s="689"/>
      <c r="O41" s="699" t="s">
        <v>1</v>
      </c>
      <c r="P41" s="792">
        <v>752.3</v>
      </c>
      <c r="Q41" s="688">
        <v>1</v>
      </c>
      <c r="R41" s="690"/>
      <c r="S41" s="699" t="s">
        <v>1</v>
      </c>
      <c r="T41" s="792">
        <v>780.1</v>
      </c>
      <c r="U41" s="688">
        <v>1</v>
      </c>
      <c r="V41" s="345"/>
    </row>
    <row r="42" spans="1:22" ht="15" customHeight="1" x14ac:dyDescent="0.25">
      <c r="A42" s="360"/>
      <c r="B42" s="363"/>
      <c r="C42" s="691"/>
      <c r="D42" s="704"/>
      <c r="E42" s="705"/>
      <c r="F42" s="363"/>
      <c r="G42" s="703"/>
      <c r="H42" s="704"/>
      <c r="I42" s="705"/>
      <c r="J42" s="689"/>
      <c r="K42" s="703"/>
      <c r="L42" s="704"/>
      <c r="M42" s="705"/>
      <c r="N42" s="689"/>
      <c r="O42" s="703"/>
      <c r="P42" s="704"/>
      <c r="Q42" s="705"/>
      <c r="R42" s="693"/>
      <c r="S42" s="703"/>
      <c r="T42" s="704"/>
      <c r="U42" s="705"/>
      <c r="V42" s="360"/>
    </row>
    <row r="43" spans="1:22" s="360" customFormat="1" ht="15" customHeight="1" x14ac:dyDescent="0.25">
      <c r="B43" s="363" t="s">
        <v>291</v>
      </c>
      <c r="C43" s="706"/>
      <c r="D43" s="707"/>
      <c r="E43" s="941">
        <v>-1E-3</v>
      </c>
      <c r="F43" s="363"/>
      <c r="G43" s="706"/>
      <c r="H43" s="707"/>
      <c r="I43" s="941">
        <v>4.0000000000000001E-3</v>
      </c>
      <c r="J43" s="689"/>
      <c r="K43" s="706"/>
      <c r="L43" s="707"/>
      <c r="M43" s="941">
        <v>6.0000000000000001E-3</v>
      </c>
      <c r="N43" s="689"/>
      <c r="O43" s="706"/>
      <c r="P43" s="707"/>
      <c r="Q43" s="941">
        <v>8.0000000000000002E-3</v>
      </c>
      <c r="R43" s="708"/>
      <c r="S43" s="709"/>
      <c r="T43" s="707"/>
      <c r="U43" s="941">
        <v>7.0000000000000001E-3</v>
      </c>
    </row>
    <row r="44" spans="1:22" ht="15" customHeight="1" x14ac:dyDescent="0.25">
      <c r="A44" s="360"/>
      <c r="B44" s="363" t="s">
        <v>290</v>
      </c>
      <c r="C44" s="706"/>
      <c r="D44" s="707"/>
      <c r="E44" s="1060">
        <v>0</v>
      </c>
      <c r="F44" s="363"/>
      <c r="G44" s="706"/>
      <c r="H44" s="707"/>
      <c r="I44" s="941">
        <v>5.0000000000000001E-3</v>
      </c>
      <c r="J44" s="689"/>
      <c r="K44" s="706"/>
      <c r="L44" s="707"/>
      <c r="M44" s="941">
        <v>8.0000000000000002E-3</v>
      </c>
      <c r="N44" s="689"/>
      <c r="O44" s="706"/>
      <c r="P44" s="707"/>
      <c r="Q44" s="941">
        <v>0.01</v>
      </c>
      <c r="R44" s="694"/>
      <c r="S44" s="706"/>
      <c r="T44" s="707"/>
      <c r="U44" s="941">
        <v>7.0000000000000001E-3</v>
      </c>
      <c r="V44" s="360"/>
    </row>
    <row r="45" spans="1:22" s="360" customFormat="1" ht="15" customHeight="1" x14ac:dyDescent="0.25">
      <c r="B45" s="363" t="s">
        <v>293</v>
      </c>
      <c r="C45" s="706"/>
      <c r="D45" s="707"/>
      <c r="E45" s="941">
        <v>1.7000000000000001E-2</v>
      </c>
      <c r="F45" s="363"/>
      <c r="G45" s="706"/>
      <c r="H45" s="707"/>
      <c r="I45" s="941">
        <v>2.5000000000000001E-2</v>
      </c>
      <c r="J45" s="689"/>
      <c r="K45" s="706"/>
      <c r="L45" s="707"/>
      <c r="M45" s="941">
        <v>0.02</v>
      </c>
      <c r="N45" s="689"/>
      <c r="O45" s="706"/>
      <c r="P45" s="707"/>
      <c r="Q45" s="941">
        <v>1.9E-2</v>
      </c>
      <c r="R45" s="694"/>
      <c r="S45" s="706"/>
      <c r="T45" s="707"/>
      <c r="U45" s="941">
        <v>0.02</v>
      </c>
    </row>
    <row r="46" spans="1:22" ht="15" customHeight="1" x14ac:dyDescent="0.25">
      <c r="A46" s="360"/>
      <c r="B46" s="448" t="s">
        <v>292</v>
      </c>
      <c r="C46" s="706"/>
      <c r="D46" s="707"/>
      <c r="E46" s="941">
        <v>2.1999999999999999E-2</v>
      </c>
      <c r="F46" s="448"/>
      <c r="G46" s="706"/>
      <c r="H46" s="707"/>
      <c r="I46" s="941">
        <v>0.03</v>
      </c>
      <c r="J46" s="689"/>
      <c r="K46" s="706"/>
      <c r="L46" s="707"/>
      <c r="M46" s="941">
        <v>2.1999999999999999E-2</v>
      </c>
      <c r="N46" s="689"/>
      <c r="O46" s="706"/>
      <c r="P46" s="707"/>
      <c r="Q46" s="941">
        <v>0.02</v>
      </c>
      <c r="R46" s="694"/>
      <c r="S46" s="706"/>
      <c r="T46" s="707"/>
      <c r="U46" s="941">
        <v>1.7999999999999999E-2</v>
      </c>
      <c r="V46" s="360"/>
    </row>
    <row r="47" spans="1:22" ht="15" customHeight="1" x14ac:dyDescent="0.25">
      <c r="A47" s="360"/>
      <c r="B47" s="362"/>
      <c r="C47" s="706"/>
      <c r="D47" s="707"/>
      <c r="E47" s="710"/>
      <c r="F47" s="362"/>
      <c r="G47" s="706"/>
      <c r="H47" s="707"/>
      <c r="I47" s="710"/>
      <c r="J47" s="689"/>
      <c r="K47" s="706"/>
      <c r="L47" s="707"/>
      <c r="M47" s="710"/>
      <c r="N47" s="689"/>
      <c r="O47" s="706"/>
      <c r="P47" s="707"/>
      <c r="Q47" s="710"/>
      <c r="R47" s="693"/>
      <c r="S47" s="706"/>
      <c r="T47" s="707"/>
      <c r="U47" s="710"/>
      <c r="V47" s="360"/>
    </row>
    <row r="48" spans="1:22" ht="15" customHeight="1" x14ac:dyDescent="0.25">
      <c r="A48" s="360"/>
      <c r="B48" s="363" t="s">
        <v>325</v>
      </c>
      <c r="C48" s="706"/>
      <c r="D48" s="707"/>
      <c r="E48" s="941">
        <v>2.1000000000000001E-2</v>
      </c>
      <c r="F48" s="363"/>
      <c r="G48" s="706"/>
      <c r="H48" s="707"/>
      <c r="I48" s="941">
        <v>0.02</v>
      </c>
      <c r="J48" s="689"/>
      <c r="K48" s="706"/>
      <c r="L48" s="707"/>
      <c r="M48" s="941">
        <v>0.02</v>
      </c>
      <c r="N48" s="689"/>
      <c r="O48" s="706"/>
      <c r="P48" s="707"/>
      <c r="Q48" s="941">
        <v>0.02</v>
      </c>
      <c r="R48" s="694"/>
      <c r="S48" s="706"/>
      <c r="T48" s="707"/>
      <c r="U48" s="941">
        <v>1.9E-2</v>
      </c>
      <c r="V48" s="360"/>
    </row>
    <row r="49" spans="1:22" ht="15" customHeight="1" x14ac:dyDescent="0.25">
      <c r="A49" s="360"/>
      <c r="B49" s="363" t="s">
        <v>326</v>
      </c>
      <c r="C49" s="693"/>
      <c r="D49" s="707"/>
      <c r="E49" s="941">
        <v>2.5000000000000001E-2</v>
      </c>
      <c r="F49" s="363"/>
      <c r="G49" s="693"/>
      <c r="H49" s="707"/>
      <c r="I49" s="941">
        <v>2.1000000000000001E-2</v>
      </c>
      <c r="J49" s="689"/>
      <c r="K49" s="693"/>
      <c r="L49" s="707"/>
      <c r="M49" s="941">
        <v>0.02</v>
      </c>
      <c r="N49" s="689"/>
      <c r="O49" s="693"/>
      <c r="P49" s="707"/>
      <c r="Q49" s="941">
        <v>0.02</v>
      </c>
      <c r="R49" s="694"/>
      <c r="S49" s="693"/>
      <c r="T49" s="707"/>
      <c r="U49" s="941">
        <v>0.02</v>
      </c>
      <c r="V49" s="360"/>
    </row>
    <row r="50" spans="1:22" ht="15" customHeight="1" x14ac:dyDescent="0.25">
      <c r="A50" s="360"/>
      <c r="B50" s="363" t="s">
        <v>327</v>
      </c>
      <c r="C50" s="691"/>
      <c r="D50" s="707"/>
      <c r="E50" s="711" t="s">
        <v>363</v>
      </c>
      <c r="F50" s="363"/>
      <c r="G50" s="691"/>
      <c r="H50" s="707"/>
      <c r="I50" s="711" t="s">
        <v>363</v>
      </c>
      <c r="J50" s="689"/>
      <c r="K50" s="691"/>
      <c r="L50" s="707"/>
      <c r="M50" s="711" t="s">
        <v>365</v>
      </c>
      <c r="N50" s="689"/>
      <c r="O50" s="691"/>
      <c r="P50" s="707"/>
      <c r="Q50" s="711" t="s">
        <v>390</v>
      </c>
      <c r="R50" s="694"/>
      <c r="S50" s="691"/>
      <c r="T50" s="707"/>
      <c r="U50" s="711" t="s">
        <v>365</v>
      </c>
      <c r="V50" s="360"/>
    </row>
    <row r="51" spans="1:22" s="360" customFormat="1" ht="15" customHeight="1" x14ac:dyDescent="0.25">
      <c r="B51" s="363" t="s">
        <v>328</v>
      </c>
      <c r="C51" s="691"/>
      <c r="D51" s="707"/>
      <c r="E51" s="711" t="s">
        <v>363</v>
      </c>
      <c r="F51" s="363"/>
      <c r="G51" s="691"/>
      <c r="H51" s="707"/>
      <c r="I51" s="711" t="s">
        <v>363</v>
      </c>
      <c r="J51" s="689"/>
      <c r="K51" s="691"/>
      <c r="L51" s="707"/>
      <c r="M51" s="711" t="s">
        <v>362</v>
      </c>
      <c r="N51" s="689"/>
      <c r="O51" s="691"/>
      <c r="P51" s="707"/>
      <c r="Q51" s="711" t="s">
        <v>362</v>
      </c>
      <c r="R51" s="694"/>
      <c r="S51" s="691"/>
      <c r="T51" s="707"/>
      <c r="U51" s="711" t="s">
        <v>362</v>
      </c>
    </row>
    <row r="52" spans="1:22" ht="15" customHeight="1" x14ac:dyDescent="0.25">
      <c r="A52" s="360"/>
      <c r="B52" s="363" t="s">
        <v>329</v>
      </c>
      <c r="C52" s="693"/>
      <c r="D52" s="707"/>
      <c r="E52" s="712" t="s">
        <v>219</v>
      </c>
      <c r="F52" s="363"/>
      <c r="G52" s="693"/>
      <c r="H52" s="707"/>
      <c r="I52" s="712" t="s">
        <v>219</v>
      </c>
      <c r="J52" s="689"/>
      <c r="K52" s="693"/>
      <c r="L52" s="707"/>
      <c r="M52" s="712" t="s">
        <v>318</v>
      </c>
      <c r="N52" s="689"/>
      <c r="O52" s="693"/>
      <c r="P52" s="707"/>
      <c r="Q52" s="712" t="s">
        <v>318</v>
      </c>
      <c r="R52" s="694"/>
      <c r="S52" s="693"/>
      <c r="T52" s="707"/>
      <c r="U52" s="712" t="s">
        <v>318</v>
      </c>
      <c r="V52" s="360"/>
    </row>
    <row r="53" spans="1:22" ht="15.75" x14ac:dyDescent="0.25">
      <c r="A53" s="360"/>
      <c r="B53" s="363" t="s">
        <v>330</v>
      </c>
      <c r="C53" s="707"/>
      <c r="D53" s="707"/>
      <c r="E53" s="712" t="s">
        <v>219</v>
      </c>
      <c r="F53" s="363"/>
      <c r="G53" s="707"/>
      <c r="H53" s="707"/>
      <c r="I53" s="712" t="s">
        <v>318</v>
      </c>
      <c r="J53" s="689"/>
      <c r="K53" s="707"/>
      <c r="L53" s="707"/>
      <c r="M53" s="712" t="s">
        <v>318</v>
      </c>
      <c r="N53" s="689"/>
      <c r="O53" s="707"/>
      <c r="P53" s="707"/>
      <c r="Q53" s="712" t="s">
        <v>318</v>
      </c>
      <c r="R53" s="707"/>
      <c r="S53" s="707"/>
      <c r="T53" s="707"/>
      <c r="U53" s="712" t="s">
        <v>318</v>
      </c>
      <c r="V53" s="360"/>
    </row>
  </sheetData>
  <mergeCells count="1">
    <mergeCell ref="B1:U1"/>
  </mergeCells>
  <phoneticPr fontId="17" type="noConversion"/>
  <pageMargins left="0.34" right="0.28999999999999998" top="0.56000000000000005" bottom="0.73" header="0.5" footer="0.3"/>
  <pageSetup scale="52" orientation="landscape" r:id="rId1"/>
  <headerFooter alignWithMargins="0">
    <oddHeader>&amp;R&amp;G</oddHeader>
    <oddFooter>&amp;C&amp;14PAGE 15</oddFooter>
  </headerFooter>
  <customProperties>
    <customPr name="layoutContexts" r:id="rId2"/>
    <customPr name="SaveUndoMode" r:id="rId3"/>
  </customProperties>
  <legacyDrawingHF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9"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9" customFormat="1" ht="12.75" customHeight="1" x14ac:dyDescent="0.25">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44"/>
      <c r="AA1" s="192"/>
      <c r="AB1" s="44"/>
      <c r="AC1" s="192"/>
      <c r="AD1" s="44"/>
    </row>
    <row r="2" spans="1:32" ht="15" x14ac:dyDescent="0.2">
      <c r="A2" s="44"/>
    </row>
    <row r="3" spans="1:32" s="9" customFormat="1" ht="15.75" x14ac:dyDescent="0.25">
      <c r="A3" s="44"/>
      <c r="B3" s="1141" t="s">
        <v>114</v>
      </c>
      <c r="C3" s="1141"/>
      <c r="D3" s="1141"/>
      <c r="E3" s="1141" t="s">
        <v>78</v>
      </c>
      <c r="F3" s="1141"/>
      <c r="G3" s="1141"/>
      <c r="H3" s="1141" t="s">
        <v>116</v>
      </c>
      <c r="I3" s="1141"/>
      <c r="J3" s="1141"/>
      <c r="K3" s="1141" t="s">
        <v>115</v>
      </c>
      <c r="L3" s="1141"/>
      <c r="M3" s="1141"/>
      <c r="N3" s="1141" t="s">
        <v>114</v>
      </c>
      <c r="O3" s="1141"/>
      <c r="P3" s="1141"/>
      <c r="Q3" s="1141" t="s">
        <v>77</v>
      </c>
      <c r="R3" s="1141"/>
      <c r="S3" s="1141"/>
      <c r="T3" s="1141" t="s">
        <v>77</v>
      </c>
      <c r="U3" s="1141"/>
      <c r="V3" s="1141"/>
      <c r="Z3" s="44"/>
      <c r="AA3" s="44"/>
      <c r="AB3" s="44"/>
      <c r="AC3" s="44"/>
    </row>
    <row r="4" spans="1:32" s="9" customFormat="1" ht="15.75" x14ac:dyDescent="0.25">
      <c r="A4" s="194" t="s">
        <v>104</v>
      </c>
      <c r="B4" s="1142">
        <v>2008</v>
      </c>
      <c r="C4" s="1142"/>
      <c r="D4" s="1142"/>
      <c r="E4" s="1142">
        <v>2007</v>
      </c>
      <c r="F4" s="1142"/>
      <c r="G4" s="1142"/>
      <c r="H4" s="1142">
        <v>2007</v>
      </c>
      <c r="I4" s="1142"/>
      <c r="J4" s="1142"/>
      <c r="K4" s="1142">
        <v>2007</v>
      </c>
      <c r="L4" s="1142"/>
      <c r="M4" s="1142"/>
      <c r="N4" s="1142">
        <v>2007</v>
      </c>
      <c r="O4" s="1142"/>
      <c r="P4" s="1142"/>
      <c r="Q4" s="1142">
        <v>2008</v>
      </c>
      <c r="R4" s="1142"/>
      <c r="S4" s="1142"/>
      <c r="T4" s="1143">
        <v>2007</v>
      </c>
      <c r="U4" s="1144"/>
      <c r="V4" s="1143"/>
      <c r="Z4" s="44"/>
      <c r="AA4" s="44"/>
      <c r="AB4" s="44"/>
      <c r="AC4" s="195"/>
      <c r="AF4" s="66"/>
    </row>
    <row r="5" spans="1:32" s="9" customFormat="1" ht="6.75" customHeight="1" x14ac:dyDescent="0.25">
      <c r="A5" s="196"/>
      <c r="B5" s="199"/>
      <c r="C5" s="1128"/>
      <c r="D5" s="1128"/>
      <c r="E5" s="199"/>
      <c r="F5" s="1128"/>
      <c r="G5" s="1128"/>
      <c r="H5" s="199"/>
      <c r="I5" s="1128"/>
      <c r="J5" s="1128"/>
      <c r="K5" s="199"/>
      <c r="L5" s="1128"/>
      <c r="M5" s="1128"/>
      <c r="N5" s="199"/>
      <c r="O5" s="1128"/>
      <c r="P5" s="1128"/>
      <c r="Q5" s="199"/>
      <c r="R5" s="1128"/>
      <c r="S5" s="1128"/>
      <c r="T5" s="199"/>
      <c r="U5" s="1128"/>
      <c r="V5" s="1128"/>
      <c r="Z5" s="44"/>
      <c r="AA5" s="44"/>
      <c r="AB5" s="44"/>
      <c r="AC5" s="44"/>
      <c r="AF5" s="32"/>
    </row>
    <row r="6" spans="1:32" s="12" customFormat="1" ht="15" customHeight="1" x14ac:dyDescent="0.2">
      <c r="A6" s="196" t="s">
        <v>106</v>
      </c>
      <c r="B6" s="1136">
        <f>E10</f>
        <v>176</v>
      </c>
      <c r="C6" s="1136"/>
      <c r="D6" s="1136"/>
      <c r="E6" s="1140">
        <v>157.19999999999999</v>
      </c>
      <c r="F6" s="1140"/>
      <c r="G6" s="1140"/>
      <c r="H6" s="1140">
        <v>121.2</v>
      </c>
      <c r="I6" s="1140"/>
      <c r="J6" s="1140"/>
      <c r="K6" s="1140">
        <v>70.099999999999994</v>
      </c>
      <c r="L6" s="1140"/>
      <c r="M6" s="1140"/>
      <c r="N6" s="1140">
        <v>39.1</v>
      </c>
      <c r="O6" s="1140"/>
      <c r="P6" s="1140"/>
      <c r="Q6" s="1140">
        <v>0</v>
      </c>
      <c r="R6" s="1140"/>
      <c r="S6" s="1140"/>
      <c r="T6" s="1140">
        <v>39.1</v>
      </c>
      <c r="U6" s="1140"/>
      <c r="V6" s="1140"/>
      <c r="Z6" s="197"/>
      <c r="AA6" s="197"/>
      <c r="AB6" s="197"/>
      <c r="AF6" s="32"/>
    </row>
    <row r="7" spans="1:32" s="12" customFormat="1" ht="12.75" customHeight="1" x14ac:dyDescent="0.2">
      <c r="A7" s="196" t="s">
        <v>119</v>
      </c>
      <c r="B7" s="1135">
        <f>B26+N26+N40+B40</f>
        <v>-12.3</v>
      </c>
      <c r="C7" s="1135"/>
      <c r="D7" s="1135"/>
      <c r="E7" s="1135">
        <v>-5.8</v>
      </c>
      <c r="F7" s="1135"/>
      <c r="G7" s="1135"/>
      <c r="H7" s="1135">
        <v>-1.9</v>
      </c>
      <c r="I7" s="1135"/>
      <c r="J7" s="1135"/>
      <c r="K7" s="1135">
        <v>-1.2</v>
      </c>
      <c r="L7" s="1135"/>
      <c r="M7" s="1135"/>
      <c r="N7" s="1135">
        <v>-1</v>
      </c>
      <c r="O7" s="1135"/>
      <c r="P7" s="1135"/>
      <c r="Q7" s="1135">
        <v>0</v>
      </c>
      <c r="R7" s="1135"/>
      <c r="S7" s="1135"/>
      <c r="T7" s="1135">
        <v>-9.9</v>
      </c>
      <c r="U7" s="1135"/>
      <c r="V7" s="1135"/>
      <c r="Z7" s="197"/>
      <c r="AA7" s="197"/>
      <c r="AB7" s="197"/>
      <c r="AF7" s="32"/>
    </row>
    <row r="8" spans="1:32" s="12" customFormat="1" ht="12.75" customHeight="1" x14ac:dyDescent="0.2">
      <c r="A8" s="196" t="s">
        <v>107</v>
      </c>
      <c r="B8" s="1135">
        <f>B27+B41+N41+N27</f>
        <v>52.1</v>
      </c>
      <c r="C8" s="1135"/>
      <c r="D8" s="1135"/>
      <c r="E8" s="1135">
        <v>24.9</v>
      </c>
      <c r="F8" s="1135"/>
      <c r="G8" s="1135"/>
      <c r="H8" s="1135">
        <v>37.1</v>
      </c>
      <c r="I8" s="1135"/>
      <c r="J8" s="1135"/>
      <c r="K8" s="1135">
        <v>52.3</v>
      </c>
      <c r="L8" s="1135"/>
      <c r="M8" s="1135"/>
      <c r="N8" s="1135">
        <v>32</v>
      </c>
      <c r="O8" s="1135"/>
      <c r="P8" s="1135"/>
      <c r="Q8" s="1135">
        <v>0</v>
      </c>
      <c r="R8" s="1135"/>
      <c r="S8" s="1135"/>
      <c r="T8" s="1135">
        <v>146.30000000000001</v>
      </c>
      <c r="U8" s="1135"/>
      <c r="V8" s="1135"/>
      <c r="Z8" s="197"/>
      <c r="AA8" s="197"/>
      <c r="AB8" s="197"/>
      <c r="AF8" s="32"/>
    </row>
    <row r="9" spans="1:32" s="12" customFormat="1" ht="12.75" customHeight="1" x14ac:dyDescent="0.2">
      <c r="A9" s="196" t="s">
        <v>128</v>
      </c>
      <c r="B9" s="1139">
        <f>B28+B42+N28+N42</f>
        <v>1.7</v>
      </c>
      <c r="C9" s="1139"/>
      <c r="D9" s="1139"/>
      <c r="E9" s="1137">
        <v>-0.3</v>
      </c>
      <c r="F9" s="1137"/>
      <c r="G9" s="1137"/>
      <c r="H9" s="1137">
        <v>0.8</v>
      </c>
      <c r="I9" s="1137"/>
      <c r="J9" s="1137"/>
      <c r="K9" s="1137">
        <v>0</v>
      </c>
      <c r="L9" s="1137"/>
      <c r="M9" s="1137"/>
      <c r="N9" s="1137">
        <v>0</v>
      </c>
      <c r="O9" s="1137">
        <v>0</v>
      </c>
      <c r="P9" s="1137"/>
      <c r="Q9" s="1137">
        <v>0</v>
      </c>
      <c r="R9" s="1137"/>
      <c r="S9" s="1137"/>
      <c r="T9" s="1137">
        <v>0.5</v>
      </c>
      <c r="U9" s="1137"/>
      <c r="V9" s="1137"/>
      <c r="Z9" s="197"/>
      <c r="AA9" s="197"/>
      <c r="AB9" s="197"/>
      <c r="AF9" s="32"/>
    </row>
    <row r="10" spans="1:32" s="12" customFormat="1" ht="17.25" customHeight="1" thickBot="1" x14ac:dyDescent="0.25">
      <c r="A10" s="196" t="s">
        <v>105</v>
      </c>
      <c r="B10" s="1138">
        <f>SUM(B6:D9)</f>
        <v>217.5</v>
      </c>
      <c r="C10" s="1138"/>
      <c r="D10" s="1138"/>
      <c r="E10" s="1138">
        <v>176</v>
      </c>
      <c r="F10" s="1138"/>
      <c r="G10" s="1138"/>
      <c r="H10" s="1138">
        <v>157.19999999999999</v>
      </c>
      <c r="I10" s="1138"/>
      <c r="J10" s="1138"/>
      <c r="K10" s="1138">
        <v>121.2</v>
      </c>
      <c r="L10" s="1138"/>
      <c r="M10" s="1138"/>
      <c r="N10" s="1138">
        <v>70.099999999999994</v>
      </c>
      <c r="O10" s="1138"/>
      <c r="P10" s="1138"/>
      <c r="Q10" s="1138">
        <v>0</v>
      </c>
      <c r="R10" s="1138"/>
      <c r="S10" s="1138"/>
      <c r="T10" s="1138">
        <v>176</v>
      </c>
      <c r="U10" s="1138"/>
      <c r="V10" s="1138"/>
      <c r="Z10" s="197"/>
      <c r="AA10" s="197"/>
      <c r="AB10" s="197"/>
      <c r="AF10" s="32"/>
    </row>
    <row r="11" spans="1:32" s="12" customFormat="1" ht="6.75" customHeight="1" x14ac:dyDescent="0.2">
      <c r="A11" s="196"/>
      <c r="B11" s="196"/>
      <c r="C11" s="1136"/>
      <c r="D11" s="1136"/>
      <c r="E11" s="196"/>
      <c r="F11" s="1136"/>
      <c r="G11" s="1136"/>
      <c r="H11" s="196"/>
      <c r="I11" s="1136"/>
      <c r="J11" s="1136"/>
      <c r="K11" s="196"/>
      <c r="L11" s="1136"/>
      <c r="M11" s="1136"/>
      <c r="N11" s="196"/>
      <c r="O11" s="1136"/>
      <c r="P11" s="1136"/>
      <c r="Q11" s="196"/>
      <c r="R11" s="1136"/>
      <c r="S11" s="1136"/>
      <c r="T11" s="196"/>
      <c r="U11" s="1136"/>
      <c r="V11" s="1136"/>
      <c r="Z11" s="197"/>
      <c r="AA11" s="197"/>
      <c r="AB11" s="197"/>
      <c r="AF11" s="32"/>
    </row>
    <row r="12" spans="1:32" s="12" customFormat="1" ht="15" x14ac:dyDescent="0.2">
      <c r="A12" s="196" t="s">
        <v>26</v>
      </c>
      <c r="B12" s="1135">
        <f>'Segment UW Results'!R12</f>
        <v>114.1</v>
      </c>
      <c r="C12" s="1135"/>
      <c r="D12" s="1135"/>
      <c r="E12" s="1135">
        <v>158.6</v>
      </c>
      <c r="F12" s="1135"/>
      <c r="G12" s="1135"/>
      <c r="H12" s="1135">
        <v>160.5</v>
      </c>
      <c r="I12" s="1135"/>
      <c r="J12" s="1135"/>
      <c r="K12" s="1135">
        <v>151.9</v>
      </c>
      <c r="L12" s="1135"/>
      <c r="M12" s="1135"/>
      <c r="N12" s="1135">
        <v>140.19999999999999</v>
      </c>
      <c r="O12" s="1135"/>
      <c r="P12" s="1135"/>
      <c r="Q12" s="1135">
        <v>0</v>
      </c>
      <c r="R12" s="1135"/>
      <c r="S12" s="1135"/>
      <c r="T12" s="1135">
        <v>611.20000000000005</v>
      </c>
      <c r="U12" s="1135"/>
      <c r="V12" s="1135"/>
      <c r="Z12" s="197"/>
      <c r="AA12" s="197"/>
      <c r="AB12" s="197"/>
      <c r="AF12" s="32"/>
    </row>
    <row r="13" spans="1:32" s="9" customFormat="1" ht="6.75" customHeight="1" x14ac:dyDescent="0.2">
      <c r="A13" s="196"/>
      <c r="B13" s="196"/>
      <c r="C13" s="1131"/>
      <c r="D13" s="1131"/>
      <c r="E13" s="196"/>
      <c r="F13" s="1131"/>
      <c r="G13" s="1131"/>
      <c r="H13" s="196"/>
      <c r="I13" s="1131"/>
      <c r="J13" s="1131"/>
      <c r="K13" s="196"/>
      <c r="L13" s="1131"/>
      <c r="M13" s="1131"/>
      <c r="N13" s="196"/>
      <c r="O13" s="1131"/>
      <c r="P13" s="1131"/>
      <c r="Q13" s="196"/>
      <c r="R13" s="1131"/>
      <c r="S13" s="1131"/>
      <c r="T13" s="196"/>
      <c r="U13" s="1131"/>
      <c r="V13" s="1131"/>
      <c r="Z13" s="44"/>
      <c r="AA13" s="44"/>
      <c r="AB13" s="44"/>
      <c r="AC13" s="44"/>
      <c r="AF13" s="32"/>
    </row>
    <row r="14" spans="1:32" s="9" customFormat="1" ht="15" x14ac:dyDescent="0.2">
      <c r="A14" s="196" t="s">
        <v>120</v>
      </c>
      <c r="B14" s="1134">
        <f>B8/B12</f>
        <v>0.45700000000000002</v>
      </c>
      <c r="C14" s="1134"/>
      <c r="D14" s="1134"/>
      <c r="E14" s="1134">
        <v>0.157</v>
      </c>
      <c r="F14" s="1134"/>
      <c r="G14" s="1134"/>
      <c r="H14" s="1134">
        <v>0.23100000000000001</v>
      </c>
      <c r="I14" s="1134"/>
      <c r="J14" s="1134"/>
      <c r="K14" s="1134">
        <v>0.34399999999999997</v>
      </c>
      <c r="L14" s="1134"/>
      <c r="M14" s="1134"/>
      <c r="N14" s="1134">
        <v>0.22800000000000001</v>
      </c>
      <c r="O14" s="1134"/>
      <c r="P14" s="1134"/>
      <c r="Q14" s="1134">
        <v>0</v>
      </c>
      <c r="R14" s="1134"/>
      <c r="S14" s="1134"/>
      <c r="T14" s="1134">
        <v>0.23899999999999999</v>
      </c>
      <c r="U14" s="1134"/>
      <c r="V14" s="1134"/>
      <c r="Z14" s="44"/>
      <c r="AA14" s="44"/>
      <c r="AB14" s="44"/>
      <c r="AC14" s="44"/>
      <c r="AF14" s="32"/>
    </row>
    <row r="15" spans="1:32" s="9" customFormat="1" ht="15" x14ac:dyDescent="0.2">
      <c r="A15" s="1130" t="s">
        <v>152</v>
      </c>
      <c r="B15" s="1130"/>
      <c r="C15" s="1130"/>
      <c r="D15" s="1130"/>
      <c r="E15" s="1115">
        <v>0.60099999999999998</v>
      </c>
      <c r="F15" s="1115"/>
      <c r="G15" s="1115"/>
      <c r="H15" s="1115">
        <v>0.70199999999999996</v>
      </c>
      <c r="I15" s="1115"/>
      <c r="J15" s="1115"/>
      <c r="K15" s="1115">
        <v>0.68400000000000005</v>
      </c>
      <c r="L15" s="1115"/>
      <c r="M15" s="1115"/>
      <c r="N15" s="1115">
        <v>0.76600000000000001</v>
      </c>
      <c r="O15" s="1115"/>
      <c r="P15" s="1115"/>
      <c r="Q15" s="1115">
        <v>0</v>
      </c>
      <c r="R15" s="1115"/>
      <c r="S15" s="1115"/>
      <c r="T15" s="1115">
        <v>0.60099999999999998</v>
      </c>
      <c r="U15" s="1115"/>
      <c r="V15" s="1115"/>
      <c r="Z15" s="44"/>
      <c r="AA15" s="44"/>
      <c r="AB15" s="44"/>
      <c r="AC15" s="44"/>
      <c r="AF15" s="32"/>
    </row>
    <row r="16" spans="1:32" ht="15" x14ac:dyDescent="0.2">
      <c r="A16" s="196"/>
    </row>
    <row r="17" spans="1:22" s="214" customFormat="1" ht="15" x14ac:dyDescent="0.2">
      <c r="A17" s="199"/>
    </row>
    <row r="18" spans="1:22" ht="15" x14ac:dyDescent="0.2">
      <c r="A18" s="198"/>
    </row>
    <row r="19" spans="1:22" ht="12.75" customHeight="1" x14ac:dyDescent="0.2">
      <c r="A19" s="198"/>
    </row>
    <row r="20" spans="1:22" ht="15" x14ac:dyDescent="0.2">
      <c r="A20" s="196"/>
    </row>
    <row r="21" spans="1:22" ht="15" x14ac:dyDescent="0.2">
      <c r="A21" s="196"/>
    </row>
    <row r="22" spans="1:22" ht="15.75" x14ac:dyDescent="0.25">
      <c r="B22" s="200" t="s">
        <v>114</v>
      </c>
      <c r="C22" s="200" t="s">
        <v>78</v>
      </c>
      <c r="D22" s="1124" t="s">
        <v>116</v>
      </c>
      <c r="E22" s="1124"/>
      <c r="F22" s="200" t="s">
        <v>115</v>
      </c>
      <c r="G22" s="1133" t="s">
        <v>114</v>
      </c>
      <c r="H22" s="1133"/>
      <c r="I22" s="193" t="s">
        <v>77</v>
      </c>
      <c r="J22" s="193" t="s">
        <v>77</v>
      </c>
      <c r="M22" s="196"/>
      <c r="N22" s="200" t="s">
        <v>114</v>
      </c>
      <c r="O22" s="200" t="s">
        <v>78</v>
      </c>
      <c r="P22" s="1124" t="s">
        <v>116</v>
      </c>
      <c r="Q22" s="1124"/>
      <c r="R22" s="200" t="s">
        <v>115</v>
      </c>
      <c r="S22" s="1124" t="s">
        <v>114</v>
      </c>
      <c r="T22" s="1124"/>
      <c r="U22" s="193" t="s">
        <v>77</v>
      </c>
      <c r="V22" s="193" t="s">
        <v>77</v>
      </c>
    </row>
    <row r="23" spans="1:22" ht="15.75" x14ac:dyDescent="0.25">
      <c r="A23" s="194" t="s">
        <v>48</v>
      </c>
      <c r="B23" s="158">
        <v>2008</v>
      </c>
      <c r="C23" s="158">
        <v>2007</v>
      </c>
      <c r="D23" s="1128">
        <v>2007</v>
      </c>
      <c r="E23" s="1128"/>
      <c r="F23" s="158">
        <v>2007</v>
      </c>
      <c r="G23" s="1132">
        <v>2007</v>
      </c>
      <c r="H23" s="1132"/>
      <c r="I23" s="201">
        <v>2008</v>
      </c>
      <c r="J23" s="201">
        <v>2007</v>
      </c>
      <c r="K23" s="215" t="s">
        <v>142</v>
      </c>
      <c r="M23" s="194"/>
      <c r="N23" s="158">
        <v>2008</v>
      </c>
      <c r="O23" s="158">
        <v>2007</v>
      </c>
      <c r="P23" s="1128">
        <v>2007</v>
      </c>
      <c r="Q23" s="1128"/>
      <c r="R23" s="158">
        <v>2007</v>
      </c>
      <c r="S23" s="1128">
        <v>2007</v>
      </c>
      <c r="T23" s="1128"/>
      <c r="U23" s="201">
        <v>2008</v>
      </c>
      <c r="V23" s="201">
        <v>2007</v>
      </c>
    </row>
    <row r="24" spans="1:22" ht="15" x14ac:dyDescent="0.2">
      <c r="B24" s="202"/>
      <c r="C24" s="202"/>
      <c r="E24" s="202"/>
      <c r="F24" s="202"/>
      <c r="H24" s="202"/>
      <c r="I24" s="202"/>
      <c r="J24" s="202"/>
      <c r="K24" s="196"/>
      <c r="M24" s="196"/>
      <c r="N24" s="202"/>
      <c r="O24" s="44"/>
      <c r="P24" s="202"/>
      <c r="Q24" s="202"/>
      <c r="R24" s="202"/>
      <c r="T24" s="202"/>
      <c r="U24" s="202"/>
      <c r="V24" s="44"/>
    </row>
    <row r="25" spans="1:22" ht="15" x14ac:dyDescent="0.2">
      <c r="A25" s="196" t="s">
        <v>106</v>
      </c>
      <c r="B25" s="203">
        <f>C29</f>
        <v>49.9</v>
      </c>
      <c r="C25" s="203">
        <v>52.4</v>
      </c>
      <c r="D25" s="1116">
        <v>45.4</v>
      </c>
      <c r="E25" s="1116"/>
      <c r="F25" s="203">
        <v>27.5</v>
      </c>
      <c r="G25" s="1116">
        <v>13.2</v>
      </c>
      <c r="H25" s="1116"/>
      <c r="I25" s="203">
        <v>0</v>
      </c>
      <c r="J25" s="209">
        <v>13.2</v>
      </c>
      <c r="K25" s="196" t="s">
        <v>143</v>
      </c>
      <c r="M25" s="196"/>
      <c r="N25" s="203">
        <f>O29</f>
        <v>79.2</v>
      </c>
      <c r="O25" s="203">
        <v>70.7</v>
      </c>
      <c r="P25" s="1116">
        <v>50.6</v>
      </c>
      <c r="Q25" s="1116"/>
      <c r="R25" s="203">
        <v>28.6</v>
      </c>
      <c r="S25" s="1116">
        <v>17.2</v>
      </c>
      <c r="T25" s="1116"/>
      <c r="U25" s="203">
        <v>0</v>
      </c>
      <c r="V25" s="209">
        <v>17.2</v>
      </c>
    </row>
    <row r="26" spans="1:22" ht="15" x14ac:dyDescent="0.2">
      <c r="A26" s="196" t="s">
        <v>119</v>
      </c>
      <c r="B26" s="205">
        <v>-7.2</v>
      </c>
      <c r="C26" s="202">
        <v>-0.2</v>
      </c>
      <c r="D26" s="1129">
        <v>0</v>
      </c>
      <c r="E26" s="1129"/>
      <c r="F26" s="205">
        <v>-0.2</v>
      </c>
      <c r="G26" s="1117">
        <v>0</v>
      </c>
      <c r="H26" s="1117"/>
      <c r="I26" s="205">
        <v>0</v>
      </c>
      <c r="J26" s="205">
        <v>-0.4</v>
      </c>
      <c r="K26" s="196" t="s">
        <v>144</v>
      </c>
      <c r="M26" s="196"/>
      <c r="N26" s="202">
        <v>-2.9</v>
      </c>
      <c r="O26" s="202">
        <v>-3.5</v>
      </c>
      <c r="P26" s="1117">
        <v>-0.8</v>
      </c>
      <c r="Q26" s="1117"/>
      <c r="R26" s="202">
        <v>-0.8</v>
      </c>
      <c r="S26" s="1117">
        <v>-0.7</v>
      </c>
      <c r="T26" s="1117"/>
      <c r="U26" s="205">
        <v>0</v>
      </c>
      <c r="V26" s="197">
        <v>-5.8</v>
      </c>
    </row>
    <row r="27" spans="1:22" ht="15" x14ac:dyDescent="0.2">
      <c r="A27" s="196" t="s">
        <v>107</v>
      </c>
      <c r="B27" s="202">
        <f>Property!G22</f>
        <v>52</v>
      </c>
      <c r="C27" s="202">
        <v>-2.2000000000000002</v>
      </c>
      <c r="D27" s="1117">
        <v>6.6</v>
      </c>
      <c r="E27" s="1117"/>
      <c r="F27" s="202">
        <v>18.100000000000001</v>
      </c>
      <c r="G27" s="1117">
        <v>14.3</v>
      </c>
      <c r="H27" s="1117"/>
      <c r="I27" s="205">
        <v>0</v>
      </c>
      <c r="J27" s="202">
        <v>36.799999999999997</v>
      </c>
      <c r="K27" s="196" t="s">
        <v>145</v>
      </c>
      <c r="M27" s="196"/>
      <c r="N27" s="202">
        <f>Energy!G22</f>
        <v>-4.7</v>
      </c>
      <c r="O27" s="202">
        <v>12</v>
      </c>
      <c r="P27" s="1117">
        <v>20.7</v>
      </c>
      <c r="Q27" s="1117"/>
      <c r="R27" s="202">
        <v>22.8</v>
      </c>
      <c r="S27" s="1117">
        <v>12.1</v>
      </c>
      <c r="T27" s="1117"/>
      <c r="U27" s="205">
        <v>0</v>
      </c>
      <c r="V27" s="197">
        <v>67.599999999999994</v>
      </c>
    </row>
    <row r="28" spans="1:22" ht="15" x14ac:dyDescent="0.2">
      <c r="A28" s="196" t="s">
        <v>128</v>
      </c>
      <c r="B28" s="202">
        <v>0.8</v>
      </c>
      <c r="C28" s="202">
        <v>-0.1</v>
      </c>
      <c r="D28" s="1117">
        <v>0.4</v>
      </c>
      <c r="E28" s="1117"/>
      <c r="F28" s="202">
        <v>0</v>
      </c>
      <c r="G28" s="1117">
        <v>0</v>
      </c>
      <c r="H28" s="1117"/>
      <c r="I28" s="205">
        <v>0</v>
      </c>
      <c r="J28" s="202">
        <v>0.3</v>
      </c>
      <c r="K28" s="196" t="s">
        <v>146</v>
      </c>
      <c r="M28" s="196"/>
      <c r="N28" s="202">
        <v>0</v>
      </c>
      <c r="O28" s="202">
        <v>0</v>
      </c>
      <c r="P28" s="1123">
        <v>0.2</v>
      </c>
      <c r="Q28" s="1123"/>
      <c r="R28" s="202">
        <v>0</v>
      </c>
      <c r="S28" s="1117">
        <v>0</v>
      </c>
      <c r="T28" s="1117"/>
      <c r="U28" s="205">
        <v>0</v>
      </c>
      <c r="V28" s="197">
        <v>0.2</v>
      </c>
    </row>
    <row r="29" spans="1:22" ht="15.75" thickBot="1" x14ac:dyDescent="0.25">
      <c r="A29" s="196" t="s">
        <v>105</v>
      </c>
      <c r="B29" s="206">
        <f>SUM(B25:B28)</f>
        <v>95.5</v>
      </c>
      <c r="C29" s="206">
        <v>49.9</v>
      </c>
      <c r="D29" s="1119">
        <v>52.4</v>
      </c>
      <c r="E29" s="1119"/>
      <c r="F29" s="206">
        <v>45.4</v>
      </c>
      <c r="G29" s="1119">
        <v>27.5</v>
      </c>
      <c r="H29" s="1119"/>
      <c r="I29" s="206">
        <v>0</v>
      </c>
      <c r="J29" s="206">
        <v>49.9</v>
      </c>
      <c r="K29" s="196" t="s">
        <v>147</v>
      </c>
      <c r="M29" s="196"/>
      <c r="N29" s="206">
        <f>SUM(N25:N28)</f>
        <v>71.599999999999994</v>
      </c>
      <c r="O29" s="206">
        <v>79.2</v>
      </c>
      <c r="P29" s="1119">
        <v>70.7</v>
      </c>
      <c r="Q29" s="1119"/>
      <c r="R29" s="206">
        <v>50.6</v>
      </c>
      <c r="S29" s="1119">
        <v>28.6</v>
      </c>
      <c r="T29" s="1119"/>
      <c r="U29" s="206">
        <v>0</v>
      </c>
      <c r="V29" s="206">
        <v>79.2</v>
      </c>
    </row>
    <row r="30" spans="1:22" ht="15" x14ac:dyDescent="0.2">
      <c r="B30" s="202"/>
      <c r="C30" s="202"/>
      <c r="E30" s="202"/>
      <c r="F30" s="202"/>
      <c r="H30" s="202"/>
      <c r="I30" s="202"/>
      <c r="J30" s="202"/>
      <c r="K30" s="196"/>
      <c r="M30" s="196"/>
      <c r="N30" s="202"/>
      <c r="O30" s="202"/>
      <c r="P30" s="202"/>
      <c r="Q30" s="202"/>
      <c r="R30" s="202"/>
      <c r="T30" s="202"/>
      <c r="U30" s="202"/>
      <c r="V30" s="197"/>
    </row>
    <row r="31" spans="1:22" ht="15" x14ac:dyDescent="0.2">
      <c r="A31" s="196" t="s">
        <v>26</v>
      </c>
      <c r="B31" s="203">
        <f>Property!G18</f>
        <v>39.299999999999997</v>
      </c>
      <c r="C31" s="203">
        <v>70.8</v>
      </c>
      <c r="D31" s="1116">
        <v>68.099999999999994</v>
      </c>
      <c r="E31" s="1116"/>
      <c r="F31" s="203">
        <v>66.2</v>
      </c>
      <c r="G31" s="1116">
        <v>57.3</v>
      </c>
      <c r="H31" s="1116"/>
      <c r="I31" s="203">
        <v>0</v>
      </c>
      <c r="J31" s="203">
        <v>262.39999999999998</v>
      </c>
      <c r="K31" s="196" t="s">
        <v>148</v>
      </c>
      <c r="M31" s="196"/>
      <c r="N31" s="203">
        <f>Energy!G18</f>
        <v>6.5</v>
      </c>
      <c r="O31" s="203">
        <v>48.9</v>
      </c>
      <c r="P31" s="1116">
        <v>51</v>
      </c>
      <c r="Q31" s="1116"/>
      <c r="R31" s="203">
        <v>51.6</v>
      </c>
      <c r="S31" s="1116">
        <v>52.1</v>
      </c>
      <c r="T31" s="1116"/>
      <c r="U31" s="203">
        <v>0</v>
      </c>
      <c r="V31" s="197">
        <v>203.6</v>
      </c>
    </row>
    <row r="32" spans="1:22" ht="15" x14ac:dyDescent="0.2">
      <c r="B32" s="196"/>
      <c r="C32" s="196"/>
      <c r="E32" s="196"/>
      <c r="F32" s="196"/>
      <c r="H32" s="196"/>
      <c r="I32" s="196"/>
      <c r="J32" s="196"/>
      <c r="K32" s="196"/>
      <c r="M32" s="196"/>
      <c r="N32" s="196"/>
      <c r="O32" s="196"/>
      <c r="P32" s="196"/>
      <c r="Q32" s="196"/>
      <c r="R32" s="196"/>
      <c r="T32" s="196"/>
      <c r="U32" s="196"/>
      <c r="V32" s="44"/>
    </row>
    <row r="33" spans="1:22" ht="15" x14ac:dyDescent="0.2">
      <c r="A33" s="196" t="s">
        <v>120</v>
      </c>
      <c r="B33" s="207">
        <f>B27/B31</f>
        <v>1.323</v>
      </c>
      <c r="C33" s="207">
        <v>-3.1E-2</v>
      </c>
      <c r="D33" s="1115">
        <v>9.7000000000000003E-2</v>
      </c>
      <c r="E33" s="1115"/>
      <c r="F33" s="207">
        <v>0.27300000000000002</v>
      </c>
      <c r="G33" s="1115">
        <v>0.25</v>
      </c>
      <c r="H33" s="1115"/>
      <c r="I33" s="207">
        <v>0</v>
      </c>
      <c r="J33" s="207">
        <v>0.14000000000000001</v>
      </c>
      <c r="K33" s="196" t="s">
        <v>149</v>
      </c>
      <c r="M33" s="196"/>
      <c r="N33" s="207">
        <f>N27/N31</f>
        <v>-0.72299999999999998</v>
      </c>
      <c r="O33" s="207">
        <v>0.245</v>
      </c>
      <c r="P33" s="1115">
        <v>0.40600000000000003</v>
      </c>
      <c r="Q33" s="1115"/>
      <c r="R33" s="207">
        <v>0.442</v>
      </c>
      <c r="S33" s="1115">
        <v>0.23200000000000001</v>
      </c>
      <c r="T33" s="1115"/>
      <c r="U33" s="207">
        <v>0</v>
      </c>
      <c r="V33" s="207">
        <v>0.33200000000000002</v>
      </c>
    </row>
    <row r="34" spans="1:22" ht="15" x14ac:dyDescent="0.2">
      <c r="A34" s="196"/>
      <c r="B34" s="207"/>
      <c r="C34" s="44"/>
      <c r="E34" s="207"/>
      <c r="F34" s="207"/>
      <c r="H34" s="207"/>
      <c r="I34" s="207"/>
      <c r="J34" s="207"/>
      <c r="K34" s="196"/>
      <c r="M34" s="196"/>
      <c r="N34" s="207"/>
      <c r="O34" s="44"/>
      <c r="P34" s="207"/>
      <c r="Q34" s="207"/>
      <c r="R34" s="207"/>
      <c r="T34" s="207"/>
      <c r="U34" s="207"/>
      <c r="V34" s="44"/>
    </row>
    <row r="35" spans="1:22" ht="15" x14ac:dyDescent="0.2">
      <c r="A35" s="196"/>
      <c r="B35" s="196"/>
      <c r="C35" s="44"/>
      <c r="E35" s="196"/>
      <c r="F35" s="196"/>
      <c r="H35" s="196"/>
      <c r="I35" s="196"/>
      <c r="J35" s="196"/>
      <c r="K35" s="196"/>
      <c r="M35" s="196"/>
      <c r="N35" s="208"/>
      <c r="O35" s="44"/>
      <c r="P35" s="196"/>
      <c r="Q35" s="208"/>
      <c r="R35" s="208"/>
      <c r="T35" s="196"/>
      <c r="U35" s="196"/>
      <c r="V35" s="44"/>
    </row>
    <row r="36" spans="1:22" ht="15.75" x14ac:dyDescent="0.25">
      <c r="A36" s="194" t="s">
        <v>50</v>
      </c>
      <c r="B36" s="200" t="s">
        <v>114</v>
      </c>
      <c r="C36" s="200" t="s">
        <v>78</v>
      </c>
      <c r="D36" s="1124" t="s">
        <v>116</v>
      </c>
      <c r="E36" s="1124"/>
      <c r="F36" s="200" t="s">
        <v>115</v>
      </c>
      <c r="G36" s="1124" t="s">
        <v>114</v>
      </c>
      <c r="H36" s="1124"/>
      <c r="I36" s="193" t="s">
        <v>77</v>
      </c>
      <c r="J36" s="193" t="s">
        <v>77</v>
      </c>
      <c r="K36" s="196"/>
      <c r="M36" s="196"/>
      <c r="N36" s="200" t="s">
        <v>114</v>
      </c>
      <c r="O36" s="200" t="s">
        <v>78</v>
      </c>
      <c r="P36" s="1124" t="s">
        <v>116</v>
      </c>
      <c r="Q36" s="1124"/>
      <c r="R36" s="200" t="s">
        <v>115</v>
      </c>
      <c r="S36" s="1124" t="s">
        <v>114</v>
      </c>
      <c r="T36" s="1124"/>
      <c r="U36" s="193" t="s">
        <v>77</v>
      </c>
      <c r="V36" s="193" t="s">
        <v>77</v>
      </c>
    </row>
    <row r="37" spans="1:22" ht="15.75" x14ac:dyDescent="0.25">
      <c r="A37" s="196"/>
      <c r="B37" s="158">
        <v>2008</v>
      </c>
      <c r="C37" s="158">
        <v>2007</v>
      </c>
      <c r="D37" s="1128">
        <v>2007</v>
      </c>
      <c r="E37" s="1128"/>
      <c r="F37" s="158">
        <v>2007</v>
      </c>
      <c r="G37" s="1128">
        <v>2007</v>
      </c>
      <c r="H37" s="1128"/>
      <c r="I37" s="201">
        <v>2008</v>
      </c>
      <c r="J37" s="201">
        <v>2007</v>
      </c>
      <c r="K37" s="215" t="s">
        <v>150</v>
      </c>
      <c r="M37" s="194"/>
      <c r="N37" s="158">
        <v>2008</v>
      </c>
      <c r="O37" s="158">
        <v>2007</v>
      </c>
      <c r="P37" s="1128">
        <v>2007</v>
      </c>
      <c r="Q37" s="1128"/>
      <c r="R37" s="158">
        <v>2007</v>
      </c>
      <c r="S37" s="1128">
        <v>2007</v>
      </c>
      <c r="T37" s="1128"/>
      <c r="U37" s="201">
        <v>2008</v>
      </c>
      <c r="V37" s="201">
        <v>2007</v>
      </c>
    </row>
    <row r="38" spans="1:22" ht="15" x14ac:dyDescent="0.2">
      <c r="B38" s="202"/>
      <c r="C38" s="202"/>
      <c r="E38" s="202"/>
      <c r="F38" s="202"/>
      <c r="H38" s="202"/>
      <c r="I38" s="202"/>
      <c r="J38" s="202"/>
      <c r="K38" s="196"/>
      <c r="M38" s="196"/>
      <c r="N38" s="202"/>
      <c r="O38" s="44"/>
      <c r="P38" s="202"/>
      <c r="Q38" s="202"/>
      <c r="R38" s="202"/>
      <c r="T38" s="202"/>
      <c r="U38" s="202"/>
      <c r="V38" s="44"/>
    </row>
    <row r="39" spans="1:22" ht="15" x14ac:dyDescent="0.2">
      <c r="A39" s="196" t="s">
        <v>106</v>
      </c>
      <c r="B39" s="203">
        <f>C43</f>
        <v>43.1</v>
      </c>
      <c r="C39" s="203">
        <v>31.8</v>
      </c>
      <c r="D39" s="1116">
        <v>23.8</v>
      </c>
      <c r="E39" s="1116"/>
      <c r="F39" s="203">
        <v>13.7</v>
      </c>
      <c r="G39" s="1116">
        <v>8.6999999999999993</v>
      </c>
      <c r="H39" s="1116"/>
      <c r="I39" s="203">
        <v>0</v>
      </c>
      <c r="J39" s="209">
        <v>8.6999999999999993</v>
      </c>
      <c r="K39" s="196" t="s">
        <v>143</v>
      </c>
      <c r="M39" s="196"/>
      <c r="N39" s="209">
        <f>O43</f>
        <v>3.8</v>
      </c>
      <c r="O39" s="209">
        <v>2.2999999999999998</v>
      </c>
      <c r="P39" s="1125">
        <v>1.4</v>
      </c>
      <c r="Q39" s="1125"/>
      <c r="R39" s="209">
        <v>0.3</v>
      </c>
      <c r="S39" s="1126" t="s">
        <v>137</v>
      </c>
      <c r="T39" s="1127"/>
      <c r="U39" s="204">
        <v>0</v>
      </c>
      <c r="V39" s="204">
        <v>0</v>
      </c>
    </row>
    <row r="40" spans="1:22" ht="15" x14ac:dyDescent="0.2">
      <c r="A40" s="196" t="s">
        <v>119</v>
      </c>
      <c r="B40" s="205">
        <v>-2.2000000000000002</v>
      </c>
      <c r="C40" s="202">
        <v>-2.1</v>
      </c>
      <c r="D40" s="1117">
        <v>-1.1000000000000001</v>
      </c>
      <c r="E40" s="1117"/>
      <c r="F40" s="202">
        <v>-0.2</v>
      </c>
      <c r="G40" s="1117">
        <v>-0.3</v>
      </c>
      <c r="H40" s="1117"/>
      <c r="I40" s="205">
        <v>0</v>
      </c>
      <c r="J40" s="202">
        <v>-3.7</v>
      </c>
      <c r="K40" s="196" t="s">
        <v>144</v>
      </c>
      <c r="M40" s="196"/>
      <c r="N40" s="202">
        <v>0</v>
      </c>
      <c r="O40" s="202">
        <v>0</v>
      </c>
      <c r="P40" s="1117">
        <v>0</v>
      </c>
      <c r="Q40" s="1117"/>
      <c r="R40" s="202">
        <v>0</v>
      </c>
      <c r="S40" s="1117">
        <v>0</v>
      </c>
      <c r="T40" s="1117"/>
      <c r="U40" s="202">
        <v>0</v>
      </c>
      <c r="V40" s="197">
        <v>0</v>
      </c>
    </row>
    <row r="41" spans="1:22" ht="15" x14ac:dyDescent="0.2">
      <c r="A41" s="196" t="s">
        <v>107</v>
      </c>
      <c r="B41" s="202">
        <f>Marine!G22</f>
        <v>5.2</v>
      </c>
      <c r="C41" s="202">
        <v>13.5</v>
      </c>
      <c r="D41" s="1117">
        <v>8.9</v>
      </c>
      <c r="E41" s="1117"/>
      <c r="F41" s="202">
        <v>10.3</v>
      </c>
      <c r="G41" s="1117">
        <v>5.3</v>
      </c>
      <c r="H41" s="1117"/>
      <c r="I41" s="205">
        <v>0</v>
      </c>
      <c r="J41" s="202">
        <v>38</v>
      </c>
      <c r="K41" s="196" t="s">
        <v>145</v>
      </c>
      <c r="M41" s="196"/>
      <c r="N41" s="210">
        <f>Aviation!G22</f>
        <v>-0.4</v>
      </c>
      <c r="O41" s="210">
        <v>1.6</v>
      </c>
      <c r="P41" s="1118">
        <v>0.9</v>
      </c>
      <c r="Q41" s="1118"/>
      <c r="R41" s="210">
        <v>1.1000000000000001</v>
      </c>
      <c r="S41" s="1117">
        <v>0.3</v>
      </c>
      <c r="T41" s="1117"/>
      <c r="U41" s="205">
        <v>0</v>
      </c>
      <c r="V41" s="197">
        <v>3.9</v>
      </c>
    </row>
    <row r="42" spans="1:22" ht="15" x14ac:dyDescent="0.2">
      <c r="A42" s="196" t="s">
        <v>128</v>
      </c>
      <c r="B42" s="202">
        <v>0.8</v>
      </c>
      <c r="C42" s="202">
        <v>-0.1</v>
      </c>
      <c r="D42" s="1117">
        <v>0.2</v>
      </c>
      <c r="E42" s="1117"/>
      <c r="F42" s="202">
        <v>0</v>
      </c>
      <c r="G42" s="1117">
        <v>0</v>
      </c>
      <c r="H42" s="1117"/>
      <c r="I42" s="205">
        <v>0</v>
      </c>
      <c r="J42" s="202">
        <v>0.1</v>
      </c>
      <c r="K42" s="196" t="s">
        <v>146</v>
      </c>
      <c r="M42" s="196"/>
      <c r="N42" s="210">
        <v>0.1</v>
      </c>
      <c r="O42" s="210">
        <v>-0.1</v>
      </c>
      <c r="P42" s="1123">
        <v>0</v>
      </c>
      <c r="Q42" s="1123"/>
      <c r="R42" s="202">
        <v>0</v>
      </c>
      <c r="S42" s="1123">
        <v>0</v>
      </c>
      <c r="T42" s="1123"/>
      <c r="U42" s="205">
        <v>0</v>
      </c>
      <c r="V42" s="197">
        <v>-0.1</v>
      </c>
    </row>
    <row r="43" spans="1:22" ht="15.75" thickBot="1" x14ac:dyDescent="0.25">
      <c r="A43" s="196" t="s">
        <v>105</v>
      </c>
      <c r="B43" s="206">
        <f>SUM(B39:B42)</f>
        <v>46.9</v>
      </c>
      <c r="C43" s="206">
        <v>43.1</v>
      </c>
      <c r="D43" s="1119">
        <v>31.8</v>
      </c>
      <c r="E43" s="1119"/>
      <c r="F43" s="206">
        <v>23.8</v>
      </c>
      <c r="G43" s="1119">
        <v>13.7</v>
      </c>
      <c r="H43" s="1119"/>
      <c r="I43" s="206">
        <v>0</v>
      </c>
      <c r="J43" s="206">
        <v>43.1</v>
      </c>
      <c r="K43" s="196" t="s">
        <v>147</v>
      </c>
      <c r="M43" s="196"/>
      <c r="N43" s="211">
        <f>SUM(N39:N42)</f>
        <v>3.5</v>
      </c>
      <c r="O43" s="211">
        <v>3.8</v>
      </c>
      <c r="P43" s="1120">
        <v>2.2999999999999998</v>
      </c>
      <c r="Q43" s="1120"/>
      <c r="R43" s="211">
        <v>1.4</v>
      </c>
      <c r="S43" s="1121">
        <v>0.3</v>
      </c>
      <c r="T43" s="1122"/>
      <c r="U43" s="206">
        <v>0</v>
      </c>
      <c r="V43" s="211">
        <v>3.8</v>
      </c>
    </row>
    <row r="44" spans="1:22" ht="15" x14ac:dyDescent="0.2">
      <c r="B44" s="202"/>
      <c r="C44" s="202"/>
      <c r="E44" s="202"/>
      <c r="F44" s="202"/>
      <c r="H44" s="202"/>
      <c r="I44" s="202"/>
      <c r="J44" s="202"/>
      <c r="K44" s="196"/>
      <c r="M44" s="196"/>
      <c r="N44" s="202"/>
      <c r="O44" s="202"/>
      <c r="P44" s="202"/>
      <c r="Q44" s="202"/>
      <c r="R44" s="202"/>
      <c r="T44" s="202"/>
      <c r="U44" s="202"/>
      <c r="V44" s="197"/>
    </row>
    <row r="45" spans="1:22" ht="15" x14ac:dyDescent="0.2">
      <c r="A45" s="196" t="s">
        <v>26</v>
      </c>
      <c r="B45" s="203">
        <f>Marine!G18</f>
        <v>11</v>
      </c>
      <c r="C45" s="203">
        <v>17.8</v>
      </c>
      <c r="D45" s="1116">
        <v>19.5</v>
      </c>
      <c r="E45" s="1116"/>
      <c r="F45" s="203">
        <v>16.8</v>
      </c>
      <c r="G45" s="1116">
        <v>14.9</v>
      </c>
      <c r="H45" s="1116"/>
      <c r="I45" s="203">
        <v>0</v>
      </c>
      <c r="J45" s="203">
        <v>69</v>
      </c>
      <c r="K45" s="196" t="s">
        <v>148</v>
      </c>
      <c r="M45" s="196"/>
      <c r="N45" s="203">
        <f>Aviation!G18</f>
        <v>1.6</v>
      </c>
      <c r="O45" s="203">
        <v>21.1</v>
      </c>
      <c r="P45" s="1116">
        <v>21.9</v>
      </c>
      <c r="Q45" s="1116"/>
      <c r="R45" s="203">
        <v>17.3</v>
      </c>
      <c r="S45" s="1116">
        <v>15.9</v>
      </c>
      <c r="T45" s="1116"/>
      <c r="U45" s="203">
        <v>0</v>
      </c>
      <c r="V45" s="197">
        <v>76.2</v>
      </c>
    </row>
    <row r="46" spans="1:22" ht="15" x14ac:dyDescent="0.2">
      <c r="B46" s="196"/>
      <c r="C46" s="196"/>
      <c r="E46" s="196"/>
      <c r="F46" s="196"/>
      <c r="H46" s="196"/>
      <c r="I46" s="196"/>
      <c r="J46" s="196"/>
      <c r="K46" s="196"/>
      <c r="M46" s="196"/>
      <c r="N46" s="196"/>
      <c r="O46" s="202"/>
      <c r="P46" s="196"/>
      <c r="Q46" s="196"/>
      <c r="R46" s="196"/>
      <c r="T46" s="196"/>
      <c r="U46" s="196"/>
      <c r="V46" s="197"/>
    </row>
    <row r="47" spans="1:22" ht="15" x14ac:dyDescent="0.2">
      <c r="A47" s="196" t="s">
        <v>120</v>
      </c>
      <c r="B47" s="207">
        <f>B41/B45</f>
        <v>0.47299999999999998</v>
      </c>
      <c r="C47" s="207">
        <v>0.75800000000000001</v>
      </c>
      <c r="D47" s="1115">
        <v>0.45600000000000002</v>
      </c>
      <c r="E47" s="1115"/>
      <c r="F47" s="207">
        <v>0.61299999999999999</v>
      </c>
      <c r="G47" s="1115">
        <v>0.35599999999999998</v>
      </c>
      <c r="H47" s="1115"/>
      <c r="I47" s="207">
        <v>0</v>
      </c>
      <c r="J47" s="207">
        <v>0.55100000000000005</v>
      </c>
      <c r="K47" s="196" t="s">
        <v>149</v>
      </c>
      <c r="M47" s="196"/>
      <c r="N47" s="207">
        <f>N41/N45</f>
        <v>-0.25</v>
      </c>
      <c r="O47" s="207">
        <v>7.5999999999999998E-2</v>
      </c>
      <c r="P47" s="1115">
        <v>4.1000000000000002E-2</v>
      </c>
      <c r="Q47" s="1115"/>
      <c r="R47" s="207">
        <v>6.4000000000000001E-2</v>
      </c>
      <c r="S47" s="1115">
        <v>1.9E-2</v>
      </c>
      <c r="T47" s="1115"/>
      <c r="U47" s="207">
        <v>0</v>
      </c>
      <c r="V47" s="207">
        <v>5.0999999999999997E-2</v>
      </c>
    </row>
    <row r="48" spans="1:22" x14ac:dyDescent="0.2">
      <c r="A48" s="32"/>
    </row>
    <row r="49" spans="1:1" ht="13.5" x14ac:dyDescent="0.2">
      <c r="A49" s="58"/>
    </row>
  </sheetData>
  <mergeCells count="163">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 ref="B6:D6"/>
    <mergeCell ref="E6:G6"/>
    <mergeCell ref="H6:J6"/>
    <mergeCell ref="K6:M6"/>
    <mergeCell ref="N6:P6"/>
    <mergeCell ref="Q6:S6"/>
    <mergeCell ref="T6:V6"/>
    <mergeCell ref="C5:D5"/>
    <mergeCell ref="F5:G5"/>
    <mergeCell ref="I5:J5"/>
    <mergeCell ref="L5:M5"/>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B12:D12"/>
    <mergeCell ref="E12:G12"/>
    <mergeCell ref="H12:J12"/>
    <mergeCell ref="K12:M12"/>
    <mergeCell ref="N12:P12"/>
    <mergeCell ref="Q12:S12"/>
    <mergeCell ref="T14:V14"/>
    <mergeCell ref="B14:D14"/>
    <mergeCell ref="E14:G14"/>
    <mergeCell ref="H14:J14"/>
    <mergeCell ref="K14:M14"/>
    <mergeCell ref="T12:V12"/>
    <mergeCell ref="P22:Q22"/>
    <mergeCell ref="S22:T22"/>
    <mergeCell ref="K15:M15"/>
    <mergeCell ref="O13:P13"/>
    <mergeCell ref="R13:S13"/>
    <mergeCell ref="N15:P15"/>
    <mergeCell ref="Q15:S15"/>
    <mergeCell ref="T15:V15"/>
    <mergeCell ref="U13:V13"/>
    <mergeCell ref="N14:P14"/>
    <mergeCell ref="Q14:S14"/>
    <mergeCell ref="A15:D15"/>
    <mergeCell ref="E15:G15"/>
    <mergeCell ref="H15:J15"/>
    <mergeCell ref="C13:D13"/>
    <mergeCell ref="F13:G13"/>
    <mergeCell ref="I13:J13"/>
    <mergeCell ref="L13:M13"/>
    <mergeCell ref="D23:E23"/>
    <mergeCell ref="G23:H23"/>
    <mergeCell ref="D22:E22"/>
    <mergeCell ref="G22:H22"/>
    <mergeCell ref="D26:E26"/>
    <mergeCell ref="G26:H26"/>
    <mergeCell ref="P26:Q26"/>
    <mergeCell ref="S26:T26"/>
    <mergeCell ref="P23:Q23"/>
    <mergeCell ref="S23:T23"/>
    <mergeCell ref="D25:E25"/>
    <mergeCell ref="G25:H25"/>
    <mergeCell ref="P25:Q25"/>
    <mergeCell ref="S25:T25"/>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40:E40"/>
    <mergeCell ref="G40:H40"/>
    <mergeCell ref="P40:Q40"/>
    <mergeCell ref="S40:T40"/>
    <mergeCell ref="D43:E43"/>
    <mergeCell ref="G43:H43"/>
    <mergeCell ref="P43:Q43"/>
    <mergeCell ref="S43:T43"/>
    <mergeCell ref="D42:E42"/>
    <mergeCell ref="G42:H42"/>
    <mergeCell ref="P42:Q42"/>
    <mergeCell ref="S42:T42"/>
    <mergeCell ref="D47:E47"/>
    <mergeCell ref="G47:H47"/>
    <mergeCell ref="P47:Q47"/>
    <mergeCell ref="S47:T47"/>
    <mergeCell ref="D45:E45"/>
    <mergeCell ref="G45:H45"/>
    <mergeCell ref="P45:Q45"/>
    <mergeCell ref="S45:T45"/>
    <mergeCell ref="D41:E41"/>
    <mergeCell ref="G41:H41"/>
    <mergeCell ref="P41:Q41"/>
    <mergeCell ref="S41:T41"/>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zoomScale="80" zoomScaleNormal="80" zoomScaleSheetLayoutView="80" workbookViewId="0">
      <selection activeCell="L1" sqref="L1"/>
    </sheetView>
  </sheetViews>
  <sheetFormatPr defaultRowHeight="12.75" x14ac:dyDescent="0.2"/>
  <cols>
    <col min="1" max="1" width="42.140625" style="262" customWidth="1"/>
    <col min="2" max="7" width="21.5703125" style="262" customWidth="1"/>
    <col min="8" max="16384" width="9.140625" style="262"/>
  </cols>
  <sheetData>
    <row r="1" spans="1:7" s="400" customFormat="1" ht="34.5" customHeight="1" x14ac:dyDescent="0.25">
      <c r="A1" s="1145" t="s">
        <v>355</v>
      </c>
      <c r="B1" s="1145"/>
      <c r="C1" s="1145"/>
      <c r="D1" s="1145"/>
      <c r="E1" s="1145"/>
      <c r="F1" s="1145"/>
      <c r="G1" s="1145"/>
    </row>
    <row r="2" spans="1:7" ht="12.75" customHeight="1" x14ac:dyDescent="0.25">
      <c r="A2" s="925"/>
      <c r="B2" s="925"/>
      <c r="C2" s="925"/>
      <c r="D2" s="925"/>
      <c r="E2" s="925"/>
      <c r="F2" s="925"/>
      <c r="G2" s="925"/>
    </row>
    <row r="3" spans="1:7" ht="12.75" customHeight="1" x14ac:dyDescent="0.25">
      <c r="A3" s="925"/>
      <c r="B3" s="925"/>
      <c r="C3" s="925"/>
      <c r="D3" s="925"/>
      <c r="E3" s="925"/>
      <c r="F3" s="925"/>
      <c r="G3" s="925"/>
    </row>
    <row r="4" spans="1:7" s="422" customFormat="1" ht="15" x14ac:dyDescent="0.25">
      <c r="A4" s="854"/>
      <c r="B4" s="945" t="s">
        <v>114</v>
      </c>
      <c r="C4" s="945" t="s">
        <v>78</v>
      </c>
      <c r="D4" s="945" t="s">
        <v>116</v>
      </c>
      <c r="E4" s="945" t="s">
        <v>115</v>
      </c>
      <c r="F4" s="945" t="s">
        <v>114</v>
      </c>
      <c r="G4" s="945" t="s">
        <v>77</v>
      </c>
    </row>
    <row r="5" spans="1:7" s="422" customFormat="1" ht="15" x14ac:dyDescent="0.25">
      <c r="A5" s="926" t="s">
        <v>104</v>
      </c>
      <c r="B5" s="952">
        <v>2018</v>
      </c>
      <c r="C5" s="952">
        <v>2017</v>
      </c>
      <c r="D5" s="952">
        <v>2017</v>
      </c>
      <c r="E5" s="952">
        <v>2017</v>
      </c>
      <c r="F5" s="952">
        <v>2017</v>
      </c>
      <c r="G5" s="952">
        <v>2017</v>
      </c>
    </row>
    <row r="6" spans="1:7" s="422" customFormat="1" ht="6.75" customHeight="1" x14ac:dyDescent="0.2">
      <c r="A6" s="476"/>
      <c r="B6" s="477"/>
      <c r="C6" s="477"/>
      <c r="D6" s="477"/>
      <c r="E6" s="477"/>
      <c r="F6" s="477"/>
      <c r="G6" s="477"/>
    </row>
    <row r="7" spans="1:7" s="359" customFormat="1" ht="16.5" customHeight="1" x14ac:dyDescent="0.2">
      <c r="A7" s="476" t="s">
        <v>106</v>
      </c>
      <c r="B7" s="1015">
        <v>649.4</v>
      </c>
      <c r="C7" s="1015">
        <v>639.29999999999995</v>
      </c>
      <c r="D7" s="1015">
        <v>499.6</v>
      </c>
      <c r="E7" s="1015">
        <v>523.79999999999995</v>
      </c>
      <c r="F7" s="1015">
        <v>543.1</v>
      </c>
      <c r="G7" s="1015">
        <v>543.1</v>
      </c>
    </row>
    <row r="8" spans="1:7" s="359" customFormat="1" ht="16.5" customHeight="1" x14ac:dyDescent="0.2">
      <c r="A8" s="476" t="s">
        <v>119</v>
      </c>
      <c r="B8" s="1016">
        <v>61.2</v>
      </c>
      <c r="C8" s="1016">
        <v>63.2</v>
      </c>
      <c r="D8" s="1016">
        <v>72.5</v>
      </c>
      <c r="E8" s="1016">
        <v>43.8</v>
      </c>
      <c r="F8" s="1016">
        <v>67.7</v>
      </c>
      <c r="G8" s="1016">
        <v>247.2</v>
      </c>
    </row>
    <row r="9" spans="1:7" s="359" customFormat="1" ht="16.5" customHeight="1" x14ac:dyDescent="0.2">
      <c r="A9" s="476" t="s">
        <v>337</v>
      </c>
      <c r="B9" s="1016">
        <v>-25.2</v>
      </c>
      <c r="C9" s="1016">
        <v>-7.4</v>
      </c>
      <c r="D9" s="1016">
        <v>-19.899999999999999</v>
      </c>
      <c r="E9" s="1016">
        <v>-27.2</v>
      </c>
      <c r="F9" s="1016">
        <v>-10.6</v>
      </c>
      <c r="G9" s="1016">
        <v>-65.099999999999994</v>
      </c>
    </row>
    <row r="10" spans="1:7" s="359" customFormat="1" ht="16.5" customHeight="1" x14ac:dyDescent="0.2">
      <c r="A10" s="476" t="s">
        <v>0</v>
      </c>
      <c r="B10" s="1016">
        <v>38.9</v>
      </c>
      <c r="C10" s="1016">
        <v>78</v>
      </c>
      <c r="D10" s="1016">
        <v>228.6</v>
      </c>
      <c r="E10" s="1016">
        <v>39.1</v>
      </c>
      <c r="F10" s="1016">
        <v>54.8</v>
      </c>
      <c r="G10" s="1016">
        <v>400.5</v>
      </c>
    </row>
    <row r="11" spans="1:7" s="359" customFormat="1" ht="16.5" customHeight="1" x14ac:dyDescent="0.2">
      <c r="A11" s="476" t="s">
        <v>128</v>
      </c>
      <c r="B11" s="1017">
        <v>2.5</v>
      </c>
      <c r="C11" s="1017">
        <v>2.7</v>
      </c>
      <c r="D11" s="1017">
        <v>3.5</v>
      </c>
      <c r="E11" s="1017">
        <v>7.7</v>
      </c>
      <c r="F11" s="1017">
        <v>4.2</v>
      </c>
      <c r="G11" s="1017">
        <v>18.100000000000001</v>
      </c>
    </row>
    <row r="12" spans="1:7" s="426" customFormat="1" ht="16.5" customHeight="1" thickBot="1" x14ac:dyDescent="0.3">
      <c r="A12" s="927" t="s">
        <v>105</v>
      </c>
      <c r="B12" s="1018">
        <v>604.4</v>
      </c>
      <c r="C12" s="1018">
        <v>649.4</v>
      </c>
      <c r="D12" s="1018">
        <v>639.29999999999995</v>
      </c>
      <c r="E12" s="1018">
        <v>499.6</v>
      </c>
      <c r="F12" s="1018">
        <v>523.79999999999995</v>
      </c>
      <c r="G12" s="1018">
        <v>649.4</v>
      </c>
    </row>
    <row r="13" spans="1:7" s="426" customFormat="1" ht="4.5" customHeight="1" x14ac:dyDescent="0.25">
      <c r="A13" s="927"/>
      <c r="B13" s="1019"/>
      <c r="C13" s="1019"/>
      <c r="D13" s="1019"/>
      <c r="E13" s="1019"/>
      <c r="F13" s="1019"/>
      <c r="G13" s="1019"/>
    </row>
    <row r="14" spans="1:7" s="359" customFormat="1" ht="14.25" customHeight="1" x14ac:dyDescent="0.2">
      <c r="A14" s="476" t="s">
        <v>26</v>
      </c>
      <c r="B14" s="1016">
        <v>114.1</v>
      </c>
      <c r="C14" s="1016">
        <v>93.5</v>
      </c>
      <c r="D14" s="1016">
        <v>119</v>
      </c>
      <c r="E14" s="1016">
        <v>98.3</v>
      </c>
      <c r="F14" s="1016">
        <v>117.1</v>
      </c>
      <c r="G14" s="1016">
        <v>427.9</v>
      </c>
    </row>
    <row r="15" spans="1:7" s="422" customFormat="1" ht="6.75" customHeight="1" x14ac:dyDescent="0.2">
      <c r="A15" s="476"/>
      <c r="B15" s="1020"/>
      <c r="C15" s="1020"/>
      <c r="D15" s="1020"/>
      <c r="E15" s="1020"/>
      <c r="F15" s="1020"/>
      <c r="G15" s="1020"/>
    </row>
    <row r="16" spans="1:7" s="422" customFormat="1" ht="14.25" customHeight="1" x14ac:dyDescent="0.2">
      <c r="A16" s="476" t="s">
        <v>120</v>
      </c>
      <c r="B16" s="1021">
        <v>0.12</v>
      </c>
      <c r="C16" s="1021">
        <v>0.755</v>
      </c>
      <c r="D16" s="1021">
        <v>1.754</v>
      </c>
      <c r="E16" s="1021">
        <v>0.121</v>
      </c>
      <c r="F16" s="1021">
        <v>0.377</v>
      </c>
      <c r="G16" s="1021">
        <v>0.78400000000000003</v>
      </c>
    </row>
    <row r="17" spans="1:7" s="422" customFormat="1" ht="14.25" customHeight="1" x14ac:dyDescent="0.2">
      <c r="A17" s="928" t="s">
        <v>248</v>
      </c>
      <c r="B17" s="941">
        <v>0.43099999999999999</v>
      </c>
      <c r="C17" s="941">
        <v>0.44800000000000001</v>
      </c>
      <c r="D17" s="941">
        <v>0.53900000000000003</v>
      </c>
      <c r="E17" s="941">
        <v>0.36199999999999999</v>
      </c>
      <c r="F17" s="941">
        <v>0.35699999999999998</v>
      </c>
      <c r="G17" s="941">
        <v>0.44800000000000001</v>
      </c>
    </row>
    <row r="18" spans="1:7" s="400" customFormat="1" ht="14.25" x14ac:dyDescent="0.2">
      <c r="A18" s="476"/>
      <c r="B18" s="476"/>
      <c r="C18" s="476"/>
      <c r="D18" s="476"/>
      <c r="E18" s="476"/>
      <c r="F18" s="476"/>
      <c r="G18" s="476"/>
    </row>
    <row r="19" spans="1:7" s="400" customFormat="1" ht="14.25" x14ac:dyDescent="0.2">
      <c r="A19" s="476"/>
      <c r="B19" s="476"/>
      <c r="C19" s="476"/>
      <c r="D19" s="476"/>
      <c r="E19" s="476"/>
      <c r="F19" s="476"/>
      <c r="G19" s="476"/>
    </row>
    <row r="20" spans="1:7" customFormat="1" x14ac:dyDescent="0.2">
      <c r="A20" s="929"/>
      <c r="B20" s="950"/>
      <c r="C20" s="950"/>
      <c r="D20" s="950"/>
      <c r="E20" s="950"/>
      <c r="F20" s="950"/>
      <c r="G20" s="950"/>
    </row>
    <row r="21" spans="1:7" customFormat="1" x14ac:dyDescent="0.2">
      <c r="A21" s="620"/>
      <c r="B21" s="620"/>
      <c r="C21" s="620"/>
      <c r="D21" s="620"/>
      <c r="E21" s="620"/>
      <c r="F21" s="620"/>
      <c r="G21" s="620"/>
    </row>
    <row r="22" spans="1:7" s="400" customFormat="1" ht="15" x14ac:dyDescent="0.25">
      <c r="A22" s="854"/>
      <c r="B22" s="945" t="s">
        <v>114</v>
      </c>
      <c r="C22" s="945" t="s">
        <v>78</v>
      </c>
      <c r="D22" s="945" t="s">
        <v>116</v>
      </c>
      <c r="E22" s="945" t="s">
        <v>115</v>
      </c>
      <c r="F22" s="945" t="s">
        <v>114</v>
      </c>
      <c r="G22" s="945" t="s">
        <v>77</v>
      </c>
    </row>
    <row r="23" spans="1:7" s="400" customFormat="1" ht="15" x14ac:dyDescent="0.25">
      <c r="A23" s="926" t="s">
        <v>48</v>
      </c>
      <c r="B23" s="952">
        <v>2018</v>
      </c>
      <c r="C23" s="952">
        <v>2017</v>
      </c>
      <c r="D23" s="952">
        <v>2017</v>
      </c>
      <c r="E23" s="952">
        <v>2017</v>
      </c>
      <c r="F23" s="952">
        <v>2017</v>
      </c>
      <c r="G23" s="952">
        <v>2017</v>
      </c>
    </row>
    <row r="24" spans="1:7" s="422" customFormat="1" ht="6.75" customHeight="1" x14ac:dyDescent="0.2">
      <c r="A24" s="476"/>
      <c r="B24" s="477"/>
      <c r="C24" s="477"/>
      <c r="D24" s="477"/>
      <c r="E24" s="477"/>
      <c r="F24" s="477"/>
      <c r="G24" s="477"/>
    </row>
    <row r="25" spans="1:7" s="400" customFormat="1" ht="16.5" customHeight="1" x14ac:dyDescent="0.2">
      <c r="A25" s="476" t="s">
        <v>106</v>
      </c>
      <c r="B25" s="1015">
        <v>260.3</v>
      </c>
      <c r="C25" s="1015">
        <v>222.1</v>
      </c>
      <c r="D25" s="1015">
        <v>118.3</v>
      </c>
      <c r="E25" s="1015">
        <v>128.6</v>
      </c>
      <c r="F25" s="1015">
        <v>125.8</v>
      </c>
      <c r="G25" s="1015">
        <v>125.8</v>
      </c>
    </row>
    <row r="26" spans="1:7" s="400" customFormat="1" ht="16.5" customHeight="1" x14ac:dyDescent="0.2">
      <c r="A26" s="476" t="s">
        <v>119</v>
      </c>
      <c r="B26" s="1016">
        <v>33.299999999999997</v>
      </c>
      <c r="C26" s="1016">
        <v>15.2</v>
      </c>
      <c r="D26" s="1016">
        <v>2.4</v>
      </c>
      <c r="E26" s="1016">
        <v>18.399999999999999</v>
      </c>
      <c r="F26" s="1016">
        <v>7.3</v>
      </c>
      <c r="G26" s="1016">
        <v>43.3</v>
      </c>
    </row>
    <row r="27" spans="1:7" s="400" customFormat="1" ht="16.5" customHeight="1" x14ac:dyDescent="0.2">
      <c r="A27" s="476" t="s">
        <v>337</v>
      </c>
      <c r="B27" s="1016">
        <v>-12.5</v>
      </c>
      <c r="C27" s="1016">
        <v>3.3</v>
      </c>
      <c r="D27" s="1016">
        <v>-7.5</v>
      </c>
      <c r="E27" s="1016">
        <v>-3.7</v>
      </c>
      <c r="F27" s="1016">
        <v>-6.5</v>
      </c>
      <c r="G27" s="1016">
        <v>-14.4</v>
      </c>
    </row>
    <row r="28" spans="1:7" s="400" customFormat="1" ht="16.5" customHeight="1" x14ac:dyDescent="0.2">
      <c r="A28" s="476" t="s">
        <v>0</v>
      </c>
      <c r="B28" s="1016">
        <v>8</v>
      </c>
      <c r="C28" s="1016">
        <v>48.7</v>
      </c>
      <c r="D28" s="1016">
        <v>112.8</v>
      </c>
      <c r="E28" s="1016">
        <v>6.6</v>
      </c>
      <c r="F28" s="1016">
        <v>13.9</v>
      </c>
      <c r="G28" s="1016">
        <v>182</v>
      </c>
    </row>
    <row r="29" spans="1:7" s="400" customFormat="1" ht="16.5" customHeight="1" x14ac:dyDescent="0.2">
      <c r="A29" s="476" t="s">
        <v>128</v>
      </c>
      <c r="B29" s="1017">
        <v>0.5</v>
      </c>
      <c r="C29" s="1017">
        <v>1.4</v>
      </c>
      <c r="D29" s="1017">
        <v>0.9</v>
      </c>
      <c r="E29" s="1017">
        <v>5.2</v>
      </c>
      <c r="F29" s="1017">
        <v>2.7</v>
      </c>
      <c r="G29" s="1017">
        <v>10.199999999999999</v>
      </c>
    </row>
    <row r="30" spans="1:7" s="400" customFormat="1" ht="16.5" customHeight="1" thickBot="1" x14ac:dyDescent="0.3">
      <c r="A30" s="927" t="s">
        <v>105</v>
      </c>
      <c r="B30" s="1018">
        <v>223</v>
      </c>
      <c r="C30" s="1018">
        <v>260.3</v>
      </c>
      <c r="D30" s="1018">
        <v>222.1</v>
      </c>
      <c r="E30" s="1018">
        <v>118.3</v>
      </c>
      <c r="F30" s="1018">
        <v>128.6</v>
      </c>
      <c r="G30" s="1018">
        <v>260.3</v>
      </c>
    </row>
    <row r="31" spans="1:7" s="426" customFormat="1" ht="4.5" customHeight="1" x14ac:dyDescent="0.25">
      <c r="A31" s="927"/>
      <c r="B31" s="1019"/>
      <c r="C31" s="1019"/>
      <c r="D31" s="1019"/>
      <c r="E31" s="1019"/>
      <c r="F31" s="1019"/>
      <c r="G31" s="1019"/>
    </row>
    <row r="32" spans="1:7" s="400" customFormat="1" ht="14.25" customHeight="1" x14ac:dyDescent="0.2">
      <c r="A32" s="476" t="s">
        <v>26</v>
      </c>
      <c r="B32" s="1016">
        <v>32.799999999999997</v>
      </c>
      <c r="C32" s="1016">
        <v>39.299999999999997</v>
      </c>
      <c r="D32" s="1016">
        <v>40.4</v>
      </c>
      <c r="E32" s="1016">
        <v>32.799999999999997</v>
      </c>
      <c r="F32" s="1016">
        <v>34</v>
      </c>
      <c r="G32" s="1016">
        <v>146.5</v>
      </c>
    </row>
    <row r="33" spans="1:7" s="422" customFormat="1" ht="6.75" customHeight="1" x14ac:dyDescent="0.2">
      <c r="A33" s="476"/>
      <c r="B33" s="1020"/>
      <c r="C33" s="1020"/>
      <c r="D33" s="1020"/>
      <c r="E33" s="1020"/>
      <c r="F33" s="1020"/>
      <c r="G33" s="1020"/>
    </row>
    <row r="34" spans="1:7" s="400" customFormat="1" ht="14.25" customHeight="1" x14ac:dyDescent="0.2">
      <c r="A34" s="476" t="s">
        <v>120</v>
      </c>
      <c r="B34" s="1021">
        <v>-0.13700000000000001</v>
      </c>
      <c r="C34" s="1021">
        <v>1.323</v>
      </c>
      <c r="D34" s="1021">
        <v>2.6059999999999999</v>
      </c>
      <c r="E34" s="1021">
        <v>8.7999999999999995E-2</v>
      </c>
      <c r="F34" s="1021">
        <v>0.218</v>
      </c>
      <c r="G34" s="1021">
        <v>1.1439999999999999</v>
      </c>
    </row>
    <row r="35" spans="1:7" s="400" customFormat="1" ht="14.25" x14ac:dyDescent="0.2">
      <c r="A35" s="930"/>
      <c r="B35" s="951"/>
      <c r="C35" s="951"/>
      <c r="D35" s="951"/>
      <c r="E35" s="951"/>
      <c r="F35" s="951"/>
      <c r="G35" s="951"/>
    </row>
    <row r="36" spans="1:7" s="400" customFormat="1" ht="14.25" x14ac:dyDescent="0.2">
      <c r="A36" s="930"/>
      <c r="B36" s="930"/>
      <c r="C36" s="930"/>
      <c r="D36" s="930"/>
      <c r="E36" s="930"/>
      <c r="F36" s="930"/>
      <c r="G36" s="930"/>
    </row>
    <row r="37" spans="1:7" s="400" customFormat="1" ht="14.25" x14ac:dyDescent="0.2">
      <c r="A37" s="930"/>
      <c r="B37" s="930"/>
      <c r="C37" s="930"/>
      <c r="D37" s="930"/>
      <c r="E37" s="930"/>
      <c r="F37" s="930"/>
      <c r="G37" s="930"/>
    </row>
    <row r="38" spans="1:7" s="400" customFormat="1" ht="15" x14ac:dyDescent="0.25">
      <c r="A38" s="854"/>
      <c r="B38" s="945" t="s">
        <v>114</v>
      </c>
      <c r="C38" s="945" t="s">
        <v>78</v>
      </c>
      <c r="D38" s="945" t="s">
        <v>116</v>
      </c>
      <c r="E38" s="945" t="s">
        <v>115</v>
      </c>
      <c r="F38" s="945" t="s">
        <v>114</v>
      </c>
      <c r="G38" s="945" t="s">
        <v>77</v>
      </c>
    </row>
    <row r="39" spans="1:7" s="400" customFormat="1" ht="15" x14ac:dyDescent="0.25">
      <c r="A39" s="926" t="s">
        <v>49</v>
      </c>
      <c r="B39" s="952">
        <v>2018</v>
      </c>
      <c r="C39" s="952">
        <v>2017</v>
      </c>
      <c r="D39" s="952">
        <v>2017</v>
      </c>
      <c r="E39" s="952">
        <v>2017</v>
      </c>
      <c r="F39" s="952">
        <v>2017</v>
      </c>
      <c r="G39" s="952">
        <v>2017</v>
      </c>
    </row>
    <row r="40" spans="1:7" s="422" customFormat="1" ht="6.75" customHeight="1" x14ac:dyDescent="0.2">
      <c r="A40" s="476"/>
      <c r="B40" s="477"/>
      <c r="C40" s="477"/>
      <c r="D40" s="477"/>
      <c r="E40" s="477"/>
      <c r="F40" s="477"/>
      <c r="G40" s="477"/>
    </row>
    <row r="41" spans="1:7" s="400" customFormat="1" ht="16.5" customHeight="1" x14ac:dyDescent="0.2">
      <c r="A41" s="476" t="s">
        <v>106</v>
      </c>
      <c r="B41" s="1015">
        <v>113.1</v>
      </c>
      <c r="C41" s="1015">
        <v>122</v>
      </c>
      <c r="D41" s="1015">
        <v>146.19999999999999</v>
      </c>
      <c r="E41" s="1015">
        <v>155.80000000000001</v>
      </c>
      <c r="F41" s="1015">
        <v>178.5</v>
      </c>
      <c r="G41" s="1015">
        <v>178.5</v>
      </c>
    </row>
    <row r="42" spans="1:7" s="400" customFormat="1" ht="16.5" customHeight="1" x14ac:dyDescent="0.2">
      <c r="A42" s="476" t="s">
        <v>119</v>
      </c>
      <c r="B42" s="1016">
        <v>0.8</v>
      </c>
      <c r="C42" s="1016">
        <v>4.8</v>
      </c>
      <c r="D42" s="1016">
        <v>29.4</v>
      </c>
      <c r="E42" s="1016">
        <v>7.2</v>
      </c>
      <c r="F42" s="1016">
        <v>36.299999999999997</v>
      </c>
      <c r="G42" s="1016">
        <v>77.7</v>
      </c>
    </row>
    <row r="43" spans="1:7" s="400" customFormat="1" ht="16.5" customHeight="1" x14ac:dyDescent="0.2">
      <c r="A43" s="476" t="s">
        <v>337</v>
      </c>
      <c r="B43" s="1016">
        <v>-12.7</v>
      </c>
      <c r="C43" s="1016">
        <v>-5</v>
      </c>
      <c r="D43" s="1016">
        <v>-5.9</v>
      </c>
      <c r="E43" s="1016">
        <v>-8.6</v>
      </c>
      <c r="F43" s="1016">
        <v>-1.6</v>
      </c>
      <c r="G43" s="1016">
        <v>-21.1</v>
      </c>
    </row>
    <row r="44" spans="1:7" s="400" customFormat="1" ht="16.5" customHeight="1" x14ac:dyDescent="0.2">
      <c r="A44" s="476" t="s">
        <v>0</v>
      </c>
      <c r="B44" s="1016">
        <v>11.9</v>
      </c>
      <c r="C44" s="1016">
        <v>0.3</v>
      </c>
      <c r="D44" s="1016">
        <v>10.7</v>
      </c>
      <c r="E44" s="1016">
        <v>6.2</v>
      </c>
      <c r="F44" s="1016">
        <v>15</v>
      </c>
      <c r="G44" s="1016">
        <v>32.200000000000003</v>
      </c>
    </row>
    <row r="45" spans="1:7" s="400" customFormat="1" ht="16.5" customHeight="1" x14ac:dyDescent="0.2">
      <c r="A45" s="476" t="s">
        <v>128</v>
      </c>
      <c r="B45" s="1017">
        <v>0.3</v>
      </c>
      <c r="C45" s="1017">
        <v>0.6</v>
      </c>
      <c r="D45" s="1017">
        <v>0.4</v>
      </c>
      <c r="E45" s="1017">
        <v>0</v>
      </c>
      <c r="F45" s="1017">
        <v>0.2</v>
      </c>
      <c r="G45" s="1017">
        <v>1.2</v>
      </c>
    </row>
    <row r="46" spans="1:7" s="400" customFormat="1" ht="16.5" customHeight="1" thickBot="1" x14ac:dyDescent="0.3">
      <c r="A46" s="927" t="s">
        <v>105</v>
      </c>
      <c r="B46" s="1018">
        <v>111.8</v>
      </c>
      <c r="C46" s="1018">
        <v>113.1</v>
      </c>
      <c r="D46" s="1018">
        <v>122</v>
      </c>
      <c r="E46" s="1018">
        <v>146.19999999999999</v>
      </c>
      <c r="F46" s="1018">
        <v>155.80000000000001</v>
      </c>
      <c r="G46" s="1018">
        <v>113.1</v>
      </c>
    </row>
    <row r="47" spans="1:7" s="426" customFormat="1" ht="4.5" customHeight="1" x14ac:dyDescent="0.25">
      <c r="A47" s="927"/>
      <c r="B47" s="1019"/>
      <c r="C47" s="1019"/>
      <c r="D47" s="1019"/>
      <c r="E47" s="1019"/>
      <c r="F47" s="1019"/>
      <c r="G47" s="1019"/>
    </row>
    <row r="48" spans="1:7" s="400" customFormat="1" ht="14.25" customHeight="1" x14ac:dyDescent="0.2">
      <c r="A48" s="476" t="s">
        <v>26</v>
      </c>
      <c r="B48" s="1016">
        <v>23.8</v>
      </c>
      <c r="C48" s="1016">
        <v>6.5</v>
      </c>
      <c r="D48" s="1016">
        <v>22.9</v>
      </c>
      <c r="E48" s="1016">
        <v>10.9</v>
      </c>
      <c r="F48" s="1016">
        <v>30.1</v>
      </c>
      <c r="G48" s="1016">
        <v>70.400000000000006</v>
      </c>
    </row>
    <row r="49" spans="1:7" s="426" customFormat="1" ht="4.5" customHeight="1" x14ac:dyDescent="0.25">
      <c r="A49" s="927"/>
      <c r="B49" s="1020"/>
      <c r="C49" s="1020"/>
      <c r="D49" s="1020"/>
      <c r="E49" s="1020"/>
      <c r="F49" s="1020"/>
      <c r="G49" s="1020"/>
    </row>
    <row r="50" spans="1:7" s="400" customFormat="1" ht="14.25" customHeight="1" x14ac:dyDescent="0.2">
      <c r="A50" s="476" t="s">
        <v>120</v>
      </c>
      <c r="B50" s="1021">
        <v>-3.4000000000000002E-2</v>
      </c>
      <c r="C50" s="1021">
        <v>-0.72299999999999998</v>
      </c>
      <c r="D50" s="1021">
        <v>0.21</v>
      </c>
      <c r="E50" s="1021">
        <v>-0.22</v>
      </c>
      <c r="F50" s="1021">
        <v>0.44500000000000001</v>
      </c>
      <c r="G50" s="1021">
        <v>0.158</v>
      </c>
    </row>
    <row r="51" spans="1:7" s="400" customFormat="1" ht="14.25" x14ac:dyDescent="0.2">
      <c r="A51" s="930"/>
      <c r="B51" s="951"/>
      <c r="C51" s="951"/>
      <c r="D51" s="951"/>
      <c r="E51" s="951"/>
      <c r="F51" s="951"/>
      <c r="G51" s="951"/>
    </row>
    <row r="52" spans="1:7" s="400" customFormat="1" ht="16.5" x14ac:dyDescent="0.2">
      <c r="A52" s="427" t="s">
        <v>250</v>
      </c>
      <c r="B52" s="427"/>
      <c r="C52" s="427"/>
      <c r="D52" s="427"/>
      <c r="E52" s="427"/>
      <c r="F52" s="427"/>
      <c r="G52" s="427"/>
    </row>
  </sheetData>
  <mergeCells count="1">
    <mergeCell ref="A1:G1"/>
  </mergeCells>
  <pageMargins left="0.66" right="0.56000000000000005" top="0.61" bottom="0.77" header="0.5" footer="0.3"/>
  <pageSetup scale="71" orientation="landscape" horizontalDpi="1200" verticalDpi="1200" r:id="rId1"/>
  <headerFooter alignWithMargins="0">
    <oddHeader>&amp;R&amp;G</oddHeader>
    <oddFooter>&amp;C&amp;11PAGE 16</oddFooter>
  </headerFooter>
  <customProperties>
    <customPr name="layoutContexts" r:id="rId2"/>
    <customPr name="SaveUndoMode" r:id="rId3"/>
  </customProperties>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80" zoomScaleNormal="80" zoomScaleSheetLayoutView="80" workbookViewId="0">
      <selection activeCell="L1" sqref="L1"/>
    </sheetView>
  </sheetViews>
  <sheetFormatPr defaultRowHeight="12.75" x14ac:dyDescent="0.2"/>
  <cols>
    <col min="1" max="1" width="42.140625" style="262" customWidth="1"/>
    <col min="2" max="7" width="21.7109375" style="262" customWidth="1"/>
    <col min="8" max="159" width="9.140625" style="262"/>
    <col min="160" max="160" width="23.42578125" style="262" customWidth="1"/>
    <col min="161" max="161" width="6" style="262" customWidth="1"/>
    <col min="162" max="166" width="9.85546875" style="262" customWidth="1"/>
    <col min="167" max="167" width="8.140625" style="262" customWidth="1"/>
    <col min="168" max="175" width="9.85546875" style="262" customWidth="1"/>
    <col min="176" max="415" width="9.140625" style="262"/>
    <col min="416" max="416" width="23.42578125" style="262" customWidth="1"/>
    <col min="417" max="417" width="6" style="262" customWidth="1"/>
    <col min="418" max="422" width="9.85546875" style="262" customWidth="1"/>
    <col min="423" max="423" width="8.140625" style="262" customWidth="1"/>
    <col min="424" max="431" width="9.85546875" style="262" customWidth="1"/>
    <col min="432" max="671" width="9.140625" style="262"/>
    <col min="672" max="672" width="23.42578125" style="262" customWidth="1"/>
    <col min="673" max="673" width="6" style="262" customWidth="1"/>
    <col min="674" max="678" width="9.85546875" style="262" customWidth="1"/>
    <col min="679" max="679" width="8.140625" style="262" customWidth="1"/>
    <col min="680" max="687" width="9.85546875" style="262" customWidth="1"/>
    <col min="688" max="927" width="9.140625" style="262"/>
    <col min="928" max="928" width="23.42578125" style="262" customWidth="1"/>
    <col min="929" max="929" width="6" style="262" customWidth="1"/>
    <col min="930" max="934" width="9.85546875" style="262" customWidth="1"/>
    <col min="935" max="935" width="8.140625" style="262" customWidth="1"/>
    <col min="936" max="943" width="9.85546875" style="262" customWidth="1"/>
    <col min="944" max="1183" width="9.140625" style="262"/>
    <col min="1184" max="1184" width="23.42578125" style="262" customWidth="1"/>
    <col min="1185" max="1185" width="6" style="262" customWidth="1"/>
    <col min="1186" max="1190" width="9.85546875" style="262" customWidth="1"/>
    <col min="1191" max="1191" width="8.140625" style="262" customWidth="1"/>
    <col min="1192" max="1199" width="9.85546875" style="262" customWidth="1"/>
    <col min="1200" max="1439" width="9.140625" style="262"/>
    <col min="1440" max="1440" width="23.42578125" style="262" customWidth="1"/>
    <col min="1441" max="1441" width="6" style="262" customWidth="1"/>
    <col min="1442" max="1446" width="9.85546875" style="262" customWidth="1"/>
    <col min="1447" max="1447" width="8.140625" style="262" customWidth="1"/>
    <col min="1448" max="1455" width="9.85546875" style="262" customWidth="1"/>
    <col min="1456" max="1695" width="9.140625" style="262"/>
    <col min="1696" max="1696" width="23.42578125" style="262" customWidth="1"/>
    <col min="1697" max="1697" width="6" style="262" customWidth="1"/>
    <col min="1698" max="1702" width="9.85546875" style="262" customWidth="1"/>
    <col min="1703" max="1703" width="8.140625" style="262" customWidth="1"/>
    <col min="1704" max="1711" width="9.85546875" style="262" customWidth="1"/>
    <col min="1712" max="1951" width="9.140625" style="262"/>
    <col min="1952" max="1952" width="23.42578125" style="262" customWidth="1"/>
    <col min="1953" max="1953" width="6" style="262" customWidth="1"/>
    <col min="1954" max="1958" width="9.85546875" style="262" customWidth="1"/>
    <col min="1959" max="1959" width="8.140625" style="262" customWidth="1"/>
    <col min="1960" max="1967" width="9.85546875" style="262" customWidth="1"/>
    <col min="1968" max="2207" width="9.140625" style="262"/>
    <col min="2208" max="2208" width="23.42578125" style="262" customWidth="1"/>
    <col min="2209" max="2209" width="6" style="262" customWidth="1"/>
    <col min="2210" max="2214" width="9.85546875" style="262" customWidth="1"/>
    <col min="2215" max="2215" width="8.140625" style="262" customWidth="1"/>
    <col min="2216" max="2223" width="9.85546875" style="262" customWidth="1"/>
    <col min="2224" max="2463" width="9.140625" style="262"/>
    <col min="2464" max="2464" width="23.42578125" style="262" customWidth="1"/>
    <col min="2465" max="2465" width="6" style="262" customWidth="1"/>
    <col min="2466" max="2470" width="9.85546875" style="262" customWidth="1"/>
    <col min="2471" max="2471" width="8.140625" style="262" customWidth="1"/>
    <col min="2472" max="2479" width="9.85546875" style="262" customWidth="1"/>
    <col min="2480" max="2719" width="9.140625" style="262"/>
    <col min="2720" max="2720" width="23.42578125" style="262" customWidth="1"/>
    <col min="2721" max="2721" width="6" style="262" customWidth="1"/>
    <col min="2722" max="2726" width="9.85546875" style="262" customWidth="1"/>
    <col min="2727" max="2727" width="8.140625" style="262" customWidth="1"/>
    <col min="2728" max="2735" width="9.85546875" style="262" customWidth="1"/>
    <col min="2736" max="2975" width="9.140625" style="262"/>
    <col min="2976" max="2976" width="23.42578125" style="262" customWidth="1"/>
    <col min="2977" max="2977" width="6" style="262" customWidth="1"/>
    <col min="2978" max="2982" width="9.85546875" style="262" customWidth="1"/>
    <col min="2983" max="2983" width="8.140625" style="262" customWidth="1"/>
    <col min="2984" max="2991" width="9.85546875" style="262" customWidth="1"/>
    <col min="2992" max="3231" width="9.140625" style="262"/>
    <col min="3232" max="3232" width="23.42578125" style="262" customWidth="1"/>
    <col min="3233" max="3233" width="6" style="262" customWidth="1"/>
    <col min="3234" max="3238" width="9.85546875" style="262" customWidth="1"/>
    <col min="3239" max="3239" width="8.140625" style="262" customWidth="1"/>
    <col min="3240" max="3247" width="9.85546875" style="262" customWidth="1"/>
    <col min="3248" max="3487" width="9.140625" style="262"/>
    <col min="3488" max="3488" width="23.42578125" style="262" customWidth="1"/>
    <col min="3489" max="3489" width="6" style="262" customWidth="1"/>
    <col min="3490" max="3494" width="9.85546875" style="262" customWidth="1"/>
    <col min="3495" max="3495" width="8.140625" style="262" customWidth="1"/>
    <col min="3496" max="3503" width="9.85546875" style="262" customWidth="1"/>
    <col min="3504" max="3743" width="9.140625" style="262"/>
    <col min="3744" max="3744" width="23.42578125" style="262" customWidth="1"/>
    <col min="3745" max="3745" width="6" style="262" customWidth="1"/>
    <col min="3746" max="3750" width="9.85546875" style="262" customWidth="1"/>
    <col min="3751" max="3751" width="8.140625" style="262" customWidth="1"/>
    <col min="3752" max="3759" width="9.85546875" style="262" customWidth="1"/>
    <col min="3760" max="3999" width="9.140625" style="262"/>
    <col min="4000" max="4000" width="23.42578125" style="262" customWidth="1"/>
    <col min="4001" max="4001" width="6" style="262" customWidth="1"/>
    <col min="4002" max="4006" width="9.85546875" style="262" customWidth="1"/>
    <col min="4007" max="4007" width="8.140625" style="262" customWidth="1"/>
    <col min="4008" max="4015" width="9.85546875" style="262" customWidth="1"/>
    <col min="4016" max="4255" width="9.140625" style="262"/>
    <col min="4256" max="4256" width="23.42578125" style="262" customWidth="1"/>
    <col min="4257" max="4257" width="6" style="262" customWidth="1"/>
    <col min="4258" max="4262" width="9.85546875" style="262" customWidth="1"/>
    <col min="4263" max="4263" width="8.140625" style="262" customWidth="1"/>
    <col min="4264" max="4271" width="9.85546875" style="262" customWidth="1"/>
    <col min="4272" max="4511" width="9.140625" style="262"/>
    <col min="4512" max="4512" width="23.42578125" style="262" customWidth="1"/>
    <col min="4513" max="4513" width="6" style="262" customWidth="1"/>
    <col min="4514" max="4518" width="9.85546875" style="262" customWidth="1"/>
    <col min="4519" max="4519" width="8.140625" style="262" customWidth="1"/>
    <col min="4520" max="4527" width="9.85546875" style="262" customWidth="1"/>
    <col min="4528" max="4767" width="9.140625" style="262"/>
    <col min="4768" max="4768" width="23.42578125" style="262" customWidth="1"/>
    <col min="4769" max="4769" width="6" style="262" customWidth="1"/>
    <col min="4770" max="4774" width="9.85546875" style="262" customWidth="1"/>
    <col min="4775" max="4775" width="8.140625" style="262" customWidth="1"/>
    <col min="4776" max="4783" width="9.85546875" style="262" customWidth="1"/>
    <col min="4784" max="5023" width="9.140625" style="262"/>
    <col min="5024" max="5024" width="23.42578125" style="262" customWidth="1"/>
    <col min="5025" max="5025" width="6" style="262" customWidth="1"/>
    <col min="5026" max="5030" width="9.85546875" style="262" customWidth="1"/>
    <col min="5031" max="5031" width="8.140625" style="262" customWidth="1"/>
    <col min="5032" max="5039" width="9.85546875" style="262" customWidth="1"/>
    <col min="5040" max="5279" width="9.140625" style="262"/>
    <col min="5280" max="5280" width="23.42578125" style="262" customWidth="1"/>
    <col min="5281" max="5281" width="6" style="262" customWidth="1"/>
    <col min="5282" max="5286" width="9.85546875" style="262" customWidth="1"/>
    <col min="5287" max="5287" width="8.140625" style="262" customWidth="1"/>
    <col min="5288" max="5295" width="9.85546875" style="262" customWidth="1"/>
    <col min="5296" max="5535" width="9.140625" style="262"/>
    <col min="5536" max="5536" width="23.42578125" style="262" customWidth="1"/>
    <col min="5537" max="5537" width="6" style="262" customWidth="1"/>
    <col min="5538" max="5542" width="9.85546875" style="262" customWidth="1"/>
    <col min="5543" max="5543" width="8.140625" style="262" customWidth="1"/>
    <col min="5544" max="5551" width="9.85546875" style="262" customWidth="1"/>
    <col min="5552" max="5791" width="9.140625" style="262"/>
    <col min="5792" max="5792" width="23.42578125" style="262" customWidth="1"/>
    <col min="5793" max="5793" width="6" style="262" customWidth="1"/>
    <col min="5794" max="5798" width="9.85546875" style="262" customWidth="1"/>
    <col min="5799" max="5799" width="8.140625" style="262" customWidth="1"/>
    <col min="5800" max="5807" width="9.85546875" style="262" customWidth="1"/>
    <col min="5808" max="6047" width="9.140625" style="262"/>
    <col min="6048" max="6048" width="23.42578125" style="262" customWidth="1"/>
    <col min="6049" max="6049" width="6" style="262" customWidth="1"/>
    <col min="6050" max="6054" width="9.85546875" style="262" customWidth="1"/>
    <col min="6055" max="6055" width="8.140625" style="262" customWidth="1"/>
    <col min="6056" max="6063" width="9.85546875" style="262" customWidth="1"/>
    <col min="6064" max="6303" width="9.140625" style="262"/>
    <col min="6304" max="6304" width="23.42578125" style="262" customWidth="1"/>
    <col min="6305" max="6305" width="6" style="262" customWidth="1"/>
    <col min="6306" max="6310" width="9.85546875" style="262" customWidth="1"/>
    <col min="6311" max="6311" width="8.140625" style="262" customWidth="1"/>
    <col min="6312" max="6319" width="9.85546875" style="262" customWidth="1"/>
    <col min="6320" max="6559" width="9.140625" style="262"/>
    <col min="6560" max="6560" width="23.42578125" style="262" customWidth="1"/>
    <col min="6561" max="6561" width="6" style="262" customWidth="1"/>
    <col min="6562" max="6566" width="9.85546875" style="262" customWidth="1"/>
    <col min="6567" max="6567" width="8.140625" style="262" customWidth="1"/>
    <col min="6568" max="6575" width="9.85546875" style="262" customWidth="1"/>
    <col min="6576" max="6815" width="9.140625" style="262"/>
    <col min="6816" max="6816" width="23.42578125" style="262" customWidth="1"/>
    <col min="6817" max="6817" width="6" style="262" customWidth="1"/>
    <col min="6818" max="6822" width="9.85546875" style="262" customWidth="1"/>
    <col min="6823" max="6823" width="8.140625" style="262" customWidth="1"/>
    <col min="6824" max="6831" width="9.85546875" style="262" customWidth="1"/>
    <col min="6832" max="7071" width="9.140625" style="262"/>
    <col min="7072" max="7072" width="23.42578125" style="262" customWidth="1"/>
    <col min="7073" max="7073" width="6" style="262" customWidth="1"/>
    <col min="7074" max="7078" width="9.85546875" style="262" customWidth="1"/>
    <col min="7079" max="7079" width="8.140625" style="262" customWidth="1"/>
    <col min="7080" max="7087" width="9.85546875" style="262" customWidth="1"/>
    <col min="7088" max="7327" width="9.140625" style="262"/>
    <col min="7328" max="7328" width="23.42578125" style="262" customWidth="1"/>
    <col min="7329" max="7329" width="6" style="262" customWidth="1"/>
    <col min="7330" max="7334" width="9.85546875" style="262" customWidth="1"/>
    <col min="7335" max="7335" width="8.140625" style="262" customWidth="1"/>
    <col min="7336" max="7343" width="9.85546875" style="262" customWidth="1"/>
    <col min="7344" max="7583" width="9.140625" style="262"/>
    <col min="7584" max="7584" width="23.42578125" style="262" customWidth="1"/>
    <col min="7585" max="7585" width="6" style="262" customWidth="1"/>
    <col min="7586" max="7590" width="9.85546875" style="262" customWidth="1"/>
    <col min="7591" max="7591" width="8.140625" style="262" customWidth="1"/>
    <col min="7592" max="7599" width="9.85546875" style="262" customWidth="1"/>
    <col min="7600" max="7839" width="9.140625" style="262"/>
    <col min="7840" max="7840" width="23.42578125" style="262" customWidth="1"/>
    <col min="7841" max="7841" width="6" style="262" customWidth="1"/>
    <col min="7842" max="7846" width="9.85546875" style="262" customWidth="1"/>
    <col min="7847" max="7847" width="8.140625" style="262" customWidth="1"/>
    <col min="7848" max="7855" width="9.85546875" style="262" customWidth="1"/>
    <col min="7856" max="8095" width="9.140625" style="262"/>
    <col min="8096" max="8096" width="23.42578125" style="262" customWidth="1"/>
    <col min="8097" max="8097" width="6" style="262" customWidth="1"/>
    <col min="8098" max="8102" width="9.85546875" style="262" customWidth="1"/>
    <col min="8103" max="8103" width="8.140625" style="262" customWidth="1"/>
    <col min="8104" max="8111" width="9.85546875" style="262" customWidth="1"/>
    <col min="8112" max="8351" width="9.140625" style="262"/>
    <col min="8352" max="8352" width="23.42578125" style="262" customWidth="1"/>
    <col min="8353" max="8353" width="6" style="262" customWidth="1"/>
    <col min="8354" max="8358" width="9.85546875" style="262" customWidth="1"/>
    <col min="8359" max="8359" width="8.140625" style="262" customWidth="1"/>
    <col min="8360" max="8367" width="9.85546875" style="262" customWidth="1"/>
    <col min="8368" max="8607" width="9.140625" style="262"/>
    <col min="8608" max="8608" width="23.42578125" style="262" customWidth="1"/>
    <col min="8609" max="8609" width="6" style="262" customWidth="1"/>
    <col min="8610" max="8614" width="9.85546875" style="262" customWidth="1"/>
    <col min="8615" max="8615" width="8.140625" style="262" customWidth="1"/>
    <col min="8616" max="8623" width="9.85546875" style="262" customWidth="1"/>
    <col min="8624" max="8863" width="9.140625" style="262"/>
    <col min="8864" max="8864" width="23.42578125" style="262" customWidth="1"/>
    <col min="8865" max="8865" width="6" style="262" customWidth="1"/>
    <col min="8866" max="8870" width="9.85546875" style="262" customWidth="1"/>
    <col min="8871" max="8871" width="8.140625" style="262" customWidth="1"/>
    <col min="8872" max="8879" width="9.85546875" style="262" customWidth="1"/>
    <col min="8880" max="9119" width="9.140625" style="262"/>
    <col min="9120" max="9120" width="23.42578125" style="262" customWidth="1"/>
    <col min="9121" max="9121" width="6" style="262" customWidth="1"/>
    <col min="9122" max="9126" width="9.85546875" style="262" customWidth="1"/>
    <col min="9127" max="9127" width="8.140625" style="262" customWidth="1"/>
    <col min="9128" max="9135" width="9.85546875" style="262" customWidth="1"/>
    <col min="9136" max="9375" width="9.140625" style="262"/>
    <col min="9376" max="9376" width="23.42578125" style="262" customWidth="1"/>
    <col min="9377" max="9377" width="6" style="262" customWidth="1"/>
    <col min="9378" max="9382" width="9.85546875" style="262" customWidth="1"/>
    <col min="9383" max="9383" width="8.140625" style="262" customWidth="1"/>
    <col min="9384" max="9391" width="9.85546875" style="262" customWidth="1"/>
    <col min="9392" max="9631" width="9.140625" style="262"/>
    <col min="9632" max="9632" width="23.42578125" style="262" customWidth="1"/>
    <col min="9633" max="9633" width="6" style="262" customWidth="1"/>
    <col min="9634" max="9638" width="9.85546875" style="262" customWidth="1"/>
    <col min="9639" max="9639" width="8.140625" style="262" customWidth="1"/>
    <col min="9640" max="9647" width="9.85546875" style="262" customWidth="1"/>
    <col min="9648" max="9887" width="9.140625" style="262"/>
    <col min="9888" max="9888" width="23.42578125" style="262" customWidth="1"/>
    <col min="9889" max="9889" width="6" style="262" customWidth="1"/>
    <col min="9890" max="9894" width="9.85546875" style="262" customWidth="1"/>
    <col min="9895" max="9895" width="8.140625" style="262" customWidth="1"/>
    <col min="9896" max="9903" width="9.85546875" style="262" customWidth="1"/>
    <col min="9904" max="10143" width="9.140625" style="262"/>
    <col min="10144" max="10144" width="23.42578125" style="262" customWidth="1"/>
    <col min="10145" max="10145" width="6" style="262" customWidth="1"/>
    <col min="10146" max="10150" width="9.85546875" style="262" customWidth="1"/>
    <col min="10151" max="10151" width="8.140625" style="262" customWidth="1"/>
    <col min="10152" max="10159" width="9.85546875" style="262" customWidth="1"/>
    <col min="10160" max="10399" width="9.140625" style="262"/>
    <col min="10400" max="10400" width="23.42578125" style="262" customWidth="1"/>
    <col min="10401" max="10401" width="6" style="262" customWidth="1"/>
    <col min="10402" max="10406" width="9.85546875" style="262" customWidth="1"/>
    <col min="10407" max="10407" width="8.140625" style="262" customWidth="1"/>
    <col min="10408" max="10415" width="9.85546875" style="262" customWidth="1"/>
    <col min="10416" max="10655" width="9.140625" style="262"/>
    <col min="10656" max="10656" width="23.42578125" style="262" customWidth="1"/>
    <col min="10657" max="10657" width="6" style="262" customWidth="1"/>
    <col min="10658" max="10662" width="9.85546875" style="262" customWidth="1"/>
    <col min="10663" max="10663" width="8.140625" style="262" customWidth="1"/>
    <col min="10664" max="10671" width="9.85546875" style="262" customWidth="1"/>
    <col min="10672" max="10911" width="9.140625" style="262"/>
    <col min="10912" max="10912" width="23.42578125" style="262" customWidth="1"/>
    <col min="10913" max="10913" width="6" style="262" customWidth="1"/>
    <col min="10914" max="10918" width="9.85546875" style="262" customWidth="1"/>
    <col min="10919" max="10919" width="8.140625" style="262" customWidth="1"/>
    <col min="10920" max="10927" width="9.85546875" style="262" customWidth="1"/>
    <col min="10928" max="11167" width="9.140625" style="262"/>
    <col min="11168" max="11168" width="23.42578125" style="262" customWidth="1"/>
    <col min="11169" max="11169" width="6" style="262" customWidth="1"/>
    <col min="11170" max="11174" width="9.85546875" style="262" customWidth="1"/>
    <col min="11175" max="11175" width="8.140625" style="262" customWidth="1"/>
    <col min="11176" max="11183" width="9.85546875" style="262" customWidth="1"/>
    <col min="11184" max="11423" width="9.140625" style="262"/>
    <col min="11424" max="11424" width="23.42578125" style="262" customWidth="1"/>
    <col min="11425" max="11425" width="6" style="262" customWidth="1"/>
    <col min="11426" max="11430" width="9.85546875" style="262" customWidth="1"/>
    <col min="11431" max="11431" width="8.140625" style="262" customWidth="1"/>
    <col min="11432" max="11439" width="9.85546875" style="262" customWidth="1"/>
    <col min="11440" max="11679" width="9.140625" style="262"/>
    <col min="11680" max="11680" width="23.42578125" style="262" customWidth="1"/>
    <col min="11681" max="11681" width="6" style="262" customWidth="1"/>
    <col min="11682" max="11686" width="9.85546875" style="262" customWidth="1"/>
    <col min="11687" max="11687" width="8.140625" style="262" customWidth="1"/>
    <col min="11688" max="11695" width="9.85546875" style="262" customWidth="1"/>
    <col min="11696" max="11935" width="9.140625" style="262"/>
    <col min="11936" max="11936" width="23.42578125" style="262" customWidth="1"/>
    <col min="11937" max="11937" width="6" style="262" customWidth="1"/>
    <col min="11938" max="11942" width="9.85546875" style="262" customWidth="1"/>
    <col min="11943" max="11943" width="8.140625" style="262" customWidth="1"/>
    <col min="11944" max="11951" width="9.85546875" style="262" customWidth="1"/>
    <col min="11952" max="12191" width="9.140625" style="262"/>
    <col min="12192" max="12192" width="23.42578125" style="262" customWidth="1"/>
    <col min="12193" max="12193" width="6" style="262" customWidth="1"/>
    <col min="12194" max="12198" width="9.85546875" style="262" customWidth="1"/>
    <col min="12199" max="12199" width="8.140625" style="262" customWidth="1"/>
    <col min="12200" max="12207" width="9.85546875" style="262" customWidth="1"/>
    <col min="12208" max="12447" width="9.140625" style="262"/>
    <col min="12448" max="12448" width="23.42578125" style="262" customWidth="1"/>
    <col min="12449" max="12449" width="6" style="262" customWidth="1"/>
    <col min="12450" max="12454" width="9.85546875" style="262" customWidth="1"/>
    <col min="12455" max="12455" width="8.140625" style="262" customWidth="1"/>
    <col min="12456" max="12463" width="9.85546875" style="262" customWidth="1"/>
    <col min="12464" max="12703" width="9.140625" style="262"/>
    <col min="12704" max="12704" width="23.42578125" style="262" customWidth="1"/>
    <col min="12705" max="12705" width="6" style="262" customWidth="1"/>
    <col min="12706" max="12710" width="9.85546875" style="262" customWidth="1"/>
    <col min="12711" max="12711" width="8.140625" style="262" customWidth="1"/>
    <col min="12712" max="12719" width="9.85546875" style="262" customWidth="1"/>
    <col min="12720" max="12959" width="9.140625" style="262"/>
    <col min="12960" max="12960" width="23.42578125" style="262" customWidth="1"/>
    <col min="12961" max="12961" width="6" style="262" customWidth="1"/>
    <col min="12962" max="12966" width="9.85546875" style="262" customWidth="1"/>
    <col min="12967" max="12967" width="8.140625" style="262" customWidth="1"/>
    <col min="12968" max="12975" width="9.85546875" style="262" customWidth="1"/>
    <col min="12976" max="13215" width="9.140625" style="262"/>
    <col min="13216" max="13216" width="23.42578125" style="262" customWidth="1"/>
    <col min="13217" max="13217" width="6" style="262" customWidth="1"/>
    <col min="13218" max="13222" width="9.85546875" style="262" customWidth="1"/>
    <col min="13223" max="13223" width="8.140625" style="262" customWidth="1"/>
    <col min="13224" max="13231" width="9.85546875" style="262" customWidth="1"/>
    <col min="13232" max="13471" width="9.140625" style="262"/>
    <col min="13472" max="13472" width="23.42578125" style="262" customWidth="1"/>
    <col min="13473" max="13473" width="6" style="262" customWidth="1"/>
    <col min="13474" max="13478" width="9.85546875" style="262" customWidth="1"/>
    <col min="13479" max="13479" width="8.140625" style="262" customWidth="1"/>
    <col min="13480" max="13487" width="9.85546875" style="262" customWidth="1"/>
    <col min="13488" max="13727" width="9.140625" style="262"/>
    <col min="13728" max="13728" width="23.42578125" style="262" customWidth="1"/>
    <col min="13729" max="13729" width="6" style="262" customWidth="1"/>
    <col min="13730" max="13734" width="9.85546875" style="262" customWidth="1"/>
    <col min="13735" max="13735" width="8.140625" style="262" customWidth="1"/>
    <col min="13736" max="13743" width="9.85546875" style="262" customWidth="1"/>
    <col min="13744" max="13983" width="9.140625" style="262"/>
    <col min="13984" max="13984" width="23.42578125" style="262" customWidth="1"/>
    <col min="13985" max="13985" width="6" style="262" customWidth="1"/>
    <col min="13986" max="13990" width="9.85546875" style="262" customWidth="1"/>
    <col min="13991" max="13991" width="8.140625" style="262" customWidth="1"/>
    <col min="13992" max="13999" width="9.85546875" style="262" customWidth="1"/>
    <col min="14000" max="14239" width="9.140625" style="262"/>
    <col min="14240" max="14240" width="23.42578125" style="262" customWidth="1"/>
    <col min="14241" max="14241" width="6" style="262" customWidth="1"/>
    <col min="14242" max="14246" width="9.85546875" style="262" customWidth="1"/>
    <col min="14247" max="14247" width="8.140625" style="262" customWidth="1"/>
    <col min="14248" max="14255" width="9.85546875" style="262" customWidth="1"/>
    <col min="14256" max="14495" width="9.140625" style="262"/>
    <col min="14496" max="14496" width="23.42578125" style="262" customWidth="1"/>
    <col min="14497" max="14497" width="6" style="262" customWidth="1"/>
    <col min="14498" max="14502" width="9.85546875" style="262" customWidth="1"/>
    <col min="14503" max="14503" width="8.140625" style="262" customWidth="1"/>
    <col min="14504" max="14511" width="9.85546875" style="262" customWidth="1"/>
    <col min="14512" max="14751" width="9.140625" style="262"/>
    <col min="14752" max="14752" width="23.42578125" style="262" customWidth="1"/>
    <col min="14753" max="14753" width="6" style="262" customWidth="1"/>
    <col min="14754" max="14758" width="9.85546875" style="262" customWidth="1"/>
    <col min="14759" max="14759" width="8.140625" style="262" customWidth="1"/>
    <col min="14760" max="14767" width="9.85546875" style="262" customWidth="1"/>
    <col min="14768" max="15007" width="9.140625" style="262"/>
    <col min="15008" max="15008" width="23.42578125" style="262" customWidth="1"/>
    <col min="15009" max="15009" width="6" style="262" customWidth="1"/>
    <col min="15010" max="15014" width="9.85546875" style="262" customWidth="1"/>
    <col min="15015" max="15015" width="8.140625" style="262" customWidth="1"/>
    <col min="15016" max="15023" width="9.85546875" style="262" customWidth="1"/>
    <col min="15024" max="15263" width="9.140625" style="262"/>
    <col min="15264" max="15264" width="23.42578125" style="262" customWidth="1"/>
    <col min="15265" max="15265" width="6" style="262" customWidth="1"/>
    <col min="15266" max="15270" width="9.85546875" style="262" customWidth="1"/>
    <col min="15271" max="15271" width="8.140625" style="262" customWidth="1"/>
    <col min="15272" max="15279" width="9.85546875" style="262" customWidth="1"/>
    <col min="15280" max="15519" width="9.140625" style="262"/>
    <col min="15520" max="15520" width="23.42578125" style="262" customWidth="1"/>
    <col min="15521" max="15521" width="6" style="262" customWidth="1"/>
    <col min="15522" max="15526" width="9.85546875" style="262" customWidth="1"/>
    <col min="15527" max="15527" width="8.140625" style="262" customWidth="1"/>
    <col min="15528" max="15535" width="9.85546875" style="262" customWidth="1"/>
    <col min="15536" max="15775" width="9.140625" style="262"/>
    <col min="15776" max="15776" width="23.42578125" style="262" customWidth="1"/>
    <col min="15777" max="15777" width="6" style="262" customWidth="1"/>
    <col min="15778" max="15782" width="9.85546875" style="262" customWidth="1"/>
    <col min="15783" max="15783" width="8.140625" style="262" customWidth="1"/>
    <col min="15784" max="15791" width="9.85546875" style="262" customWidth="1"/>
    <col min="15792" max="16031" width="9.140625" style="262"/>
    <col min="16032" max="16032" width="23.42578125" style="262" customWidth="1"/>
    <col min="16033" max="16033" width="6" style="262" customWidth="1"/>
    <col min="16034" max="16038" width="9.85546875" style="262" customWidth="1"/>
    <col min="16039" max="16039" width="8.140625" style="262" customWidth="1"/>
    <col min="16040" max="16047" width="9.85546875" style="262" customWidth="1"/>
    <col min="16048" max="16384" width="9.140625" style="262"/>
  </cols>
  <sheetData>
    <row r="1" spans="1:7" s="400" customFormat="1" ht="34.5" customHeight="1" x14ac:dyDescent="0.25">
      <c r="A1" s="1145" t="s">
        <v>356</v>
      </c>
      <c r="B1" s="1145"/>
      <c r="C1" s="1145"/>
      <c r="D1" s="1145"/>
      <c r="E1" s="1145"/>
      <c r="F1" s="1145"/>
      <c r="G1" s="1145"/>
    </row>
    <row r="2" spans="1:7" ht="12.75" customHeight="1" x14ac:dyDescent="0.25">
      <c r="A2" s="409"/>
      <c r="B2" s="409"/>
      <c r="C2" s="409"/>
      <c r="D2" s="409"/>
      <c r="E2" s="409"/>
      <c r="F2" s="409"/>
      <c r="G2" s="409"/>
    </row>
    <row r="3" spans="1:7" ht="12.75" customHeight="1" x14ac:dyDescent="0.25">
      <c r="A3" s="409"/>
      <c r="B3" s="409"/>
      <c r="C3" s="409"/>
      <c r="D3" s="409"/>
      <c r="E3" s="409"/>
      <c r="F3" s="409"/>
      <c r="G3" s="409"/>
    </row>
    <row r="4" spans="1:7" s="400" customFormat="1" ht="15" x14ac:dyDescent="0.25">
      <c r="A4" s="375"/>
      <c r="B4" s="945" t="s">
        <v>114</v>
      </c>
      <c r="C4" s="945" t="s">
        <v>78</v>
      </c>
      <c r="D4" s="945" t="s">
        <v>116</v>
      </c>
      <c r="E4" s="945" t="s">
        <v>115</v>
      </c>
      <c r="F4" s="945" t="s">
        <v>114</v>
      </c>
      <c r="G4" s="945" t="s">
        <v>77</v>
      </c>
    </row>
    <row r="5" spans="1:7" s="400" customFormat="1" ht="15" x14ac:dyDescent="0.25">
      <c r="A5" s="423" t="s">
        <v>50</v>
      </c>
      <c r="B5" s="952">
        <v>2018</v>
      </c>
      <c r="C5" s="952">
        <v>2017</v>
      </c>
      <c r="D5" s="952">
        <v>2017</v>
      </c>
      <c r="E5" s="952">
        <v>2017</v>
      </c>
      <c r="F5" s="952">
        <v>2017</v>
      </c>
      <c r="G5" s="952">
        <v>2017</v>
      </c>
    </row>
    <row r="6" spans="1:7" s="422" customFormat="1" ht="6.75" customHeight="1" x14ac:dyDescent="0.2">
      <c r="A6" s="424"/>
      <c r="B6" s="477"/>
      <c r="C6" s="477"/>
      <c r="D6" s="477"/>
      <c r="E6" s="477"/>
      <c r="F6" s="477"/>
      <c r="G6" s="477"/>
    </row>
    <row r="7" spans="1:7" s="400" customFormat="1" ht="17.25" customHeight="1" x14ac:dyDescent="0.2">
      <c r="A7" s="424" t="s">
        <v>106</v>
      </c>
      <c r="B7" s="1015">
        <v>68.900000000000006</v>
      </c>
      <c r="C7" s="1015">
        <v>65.7</v>
      </c>
      <c r="D7" s="1015">
        <v>69.599999999999994</v>
      </c>
      <c r="E7" s="1015">
        <v>76.900000000000006</v>
      </c>
      <c r="F7" s="1015">
        <v>70.5</v>
      </c>
      <c r="G7" s="1015">
        <v>70.5</v>
      </c>
    </row>
    <row r="8" spans="1:7" s="400" customFormat="1" ht="17.25" customHeight="1" x14ac:dyDescent="0.2">
      <c r="A8" s="424" t="s">
        <v>119</v>
      </c>
      <c r="B8" s="1016">
        <v>1.2</v>
      </c>
      <c r="C8" s="1016">
        <v>2.4</v>
      </c>
      <c r="D8" s="1016">
        <v>11.4</v>
      </c>
      <c r="E8" s="1016">
        <v>2.2999999999999998</v>
      </c>
      <c r="F8" s="1016">
        <v>3.6</v>
      </c>
      <c r="G8" s="1016">
        <v>19.7</v>
      </c>
    </row>
    <row r="9" spans="1:7" s="400" customFormat="1" ht="17.25" customHeight="1" x14ac:dyDescent="0.2">
      <c r="A9" s="424" t="s">
        <v>249</v>
      </c>
      <c r="B9" s="1016">
        <v>-1.6</v>
      </c>
      <c r="C9" s="1016">
        <v>-0.6</v>
      </c>
      <c r="D9" s="1016">
        <v>-3.1</v>
      </c>
      <c r="E9" s="1016">
        <v>-9.3000000000000007</v>
      </c>
      <c r="F9" s="1016">
        <v>-2.2000000000000002</v>
      </c>
      <c r="G9" s="1016">
        <v>-15.2</v>
      </c>
    </row>
    <row r="10" spans="1:7" s="400" customFormat="1" ht="17.25" customHeight="1" x14ac:dyDescent="0.2">
      <c r="A10" s="424" t="s">
        <v>0</v>
      </c>
      <c r="B10" s="1016">
        <v>5.9</v>
      </c>
      <c r="C10" s="1016">
        <v>5.8</v>
      </c>
      <c r="D10" s="1016">
        <v>10.3</v>
      </c>
      <c r="E10" s="1016">
        <v>3.8</v>
      </c>
      <c r="F10" s="1016">
        <v>12</v>
      </c>
      <c r="G10" s="1016">
        <v>31.9</v>
      </c>
    </row>
    <row r="11" spans="1:7" s="400" customFormat="1" ht="17.25" customHeight="1" x14ac:dyDescent="0.2">
      <c r="A11" s="424" t="s">
        <v>128</v>
      </c>
      <c r="B11" s="1017">
        <v>0.2</v>
      </c>
      <c r="C11" s="1017">
        <v>0.4</v>
      </c>
      <c r="D11" s="1017">
        <v>0.3</v>
      </c>
      <c r="E11" s="1017">
        <v>0.5</v>
      </c>
      <c r="F11" s="1017">
        <v>0.2</v>
      </c>
      <c r="G11" s="1017">
        <v>1.4</v>
      </c>
    </row>
    <row r="12" spans="1:7" s="400" customFormat="1" ht="17.25" customHeight="1" thickBot="1" x14ac:dyDescent="0.3">
      <c r="A12" s="425" t="s">
        <v>105</v>
      </c>
      <c r="B12" s="1018">
        <v>72.2</v>
      </c>
      <c r="C12" s="1018">
        <v>68.900000000000006</v>
      </c>
      <c r="D12" s="1018">
        <v>65.7</v>
      </c>
      <c r="E12" s="1018">
        <v>69.599999999999994</v>
      </c>
      <c r="F12" s="1018">
        <v>76.900000000000006</v>
      </c>
      <c r="G12" s="1018">
        <v>68.900000000000006</v>
      </c>
    </row>
    <row r="13" spans="1:7" s="426" customFormat="1" ht="4.5" customHeight="1" x14ac:dyDescent="0.25">
      <c r="A13" s="425"/>
      <c r="B13" s="1019"/>
      <c r="C13" s="1019"/>
      <c r="D13" s="1019"/>
      <c r="E13" s="1019"/>
      <c r="F13" s="1019"/>
      <c r="G13" s="1019"/>
    </row>
    <row r="14" spans="1:7" s="400" customFormat="1" ht="14.25" customHeight="1" x14ac:dyDescent="0.2">
      <c r="A14" s="424" t="s">
        <v>26</v>
      </c>
      <c r="B14" s="1016">
        <v>11.7</v>
      </c>
      <c r="C14" s="1016">
        <v>11</v>
      </c>
      <c r="D14" s="1016">
        <v>12.2</v>
      </c>
      <c r="E14" s="1016">
        <v>15.7</v>
      </c>
      <c r="F14" s="1016">
        <v>11.8</v>
      </c>
      <c r="G14" s="1016">
        <v>50.7</v>
      </c>
    </row>
    <row r="15" spans="1:7" s="426" customFormat="1" ht="4.5" customHeight="1" x14ac:dyDescent="0.25">
      <c r="A15" s="425"/>
      <c r="B15" s="1020"/>
      <c r="C15" s="1020"/>
      <c r="D15" s="1020"/>
      <c r="E15" s="1020"/>
      <c r="F15" s="1020"/>
      <c r="G15" s="1020"/>
    </row>
    <row r="16" spans="1:7" s="400" customFormat="1" ht="14.25" customHeight="1" x14ac:dyDescent="0.2">
      <c r="A16" s="424" t="s">
        <v>120</v>
      </c>
      <c r="B16" s="1021">
        <v>0.36799999999999999</v>
      </c>
      <c r="C16" s="1021">
        <v>0.47299999999999998</v>
      </c>
      <c r="D16" s="1021">
        <v>0.59</v>
      </c>
      <c r="E16" s="1021">
        <v>-0.35</v>
      </c>
      <c r="F16" s="1021">
        <v>0.83099999999999996</v>
      </c>
      <c r="G16" s="1021">
        <v>0.32900000000000001</v>
      </c>
    </row>
    <row r="17" spans="1:7" s="400" customFormat="1" ht="14.25" x14ac:dyDescent="0.2">
      <c r="A17" s="424"/>
      <c r="B17" s="424"/>
      <c r="C17" s="424"/>
      <c r="D17" s="424"/>
      <c r="E17" s="602"/>
      <c r="F17" s="604"/>
      <c r="G17" s="475"/>
    </row>
    <row r="18" spans="1:7" s="400" customFormat="1" ht="14.25" x14ac:dyDescent="0.2">
      <c r="A18" s="424"/>
      <c r="B18" s="424"/>
      <c r="C18" s="424"/>
      <c r="D18" s="424"/>
      <c r="E18" s="602"/>
      <c r="F18" s="604"/>
      <c r="G18" s="475"/>
    </row>
    <row r="19" spans="1:7" s="400" customFormat="1" ht="14.25" x14ac:dyDescent="0.2">
      <c r="A19" s="424"/>
      <c r="B19" s="424"/>
      <c r="C19" s="424"/>
      <c r="D19" s="424"/>
      <c r="E19" s="604"/>
      <c r="F19" s="604"/>
      <c r="G19" s="476"/>
    </row>
    <row r="20" spans="1:7" s="400" customFormat="1" ht="15" x14ac:dyDescent="0.25">
      <c r="A20" s="375"/>
      <c r="B20" s="945" t="s">
        <v>114</v>
      </c>
      <c r="C20" s="945" t="s">
        <v>78</v>
      </c>
      <c r="D20" s="945" t="s">
        <v>116</v>
      </c>
      <c r="E20" s="945" t="s">
        <v>115</v>
      </c>
      <c r="F20" s="945" t="s">
        <v>114</v>
      </c>
      <c r="G20" s="945" t="s">
        <v>77</v>
      </c>
    </row>
    <row r="21" spans="1:7" s="400" customFormat="1" ht="15" x14ac:dyDescent="0.25">
      <c r="A21" s="423" t="s">
        <v>51</v>
      </c>
      <c r="B21" s="952">
        <v>2018</v>
      </c>
      <c r="C21" s="952">
        <v>2017</v>
      </c>
      <c r="D21" s="952">
        <v>2017</v>
      </c>
      <c r="E21" s="952">
        <v>2017</v>
      </c>
      <c r="F21" s="952">
        <v>2017</v>
      </c>
      <c r="G21" s="952">
        <v>2017</v>
      </c>
    </row>
    <row r="22" spans="1:7" s="422" customFormat="1" ht="6.75" customHeight="1" x14ac:dyDescent="0.2">
      <c r="A22" s="424"/>
      <c r="B22" s="477"/>
      <c r="C22" s="477"/>
      <c r="D22" s="477"/>
      <c r="E22" s="477"/>
      <c r="F22" s="477"/>
      <c r="G22" s="477"/>
    </row>
    <row r="23" spans="1:7" s="400" customFormat="1" ht="17.25" customHeight="1" x14ac:dyDescent="0.2">
      <c r="A23" s="424" t="s">
        <v>106</v>
      </c>
      <c r="B23" s="1015">
        <v>2.4</v>
      </c>
      <c r="C23" s="1015">
        <v>2.1</v>
      </c>
      <c r="D23" s="1015">
        <v>2.6</v>
      </c>
      <c r="E23" s="1015">
        <v>4.3</v>
      </c>
      <c r="F23" s="1015">
        <v>4.7</v>
      </c>
      <c r="G23" s="1015">
        <v>4.7</v>
      </c>
    </row>
    <row r="24" spans="1:7" s="400" customFormat="1" ht="17.25" customHeight="1" x14ac:dyDescent="0.2">
      <c r="A24" s="424" t="s">
        <v>119</v>
      </c>
      <c r="B24" s="1016">
        <v>0</v>
      </c>
      <c r="C24" s="1016">
        <v>-0.7</v>
      </c>
      <c r="D24" s="1016">
        <v>0.1</v>
      </c>
      <c r="E24" s="1016">
        <v>0.8</v>
      </c>
      <c r="F24" s="1016">
        <v>0</v>
      </c>
      <c r="G24" s="1016">
        <v>0.2</v>
      </c>
    </row>
    <row r="25" spans="1:7" s="400" customFormat="1" ht="17.25" customHeight="1" x14ac:dyDescent="0.2">
      <c r="A25" s="424" t="s">
        <v>249</v>
      </c>
      <c r="B25" s="1016">
        <v>-0.5</v>
      </c>
      <c r="C25" s="1016">
        <v>-0.6</v>
      </c>
      <c r="D25" s="1016">
        <v>-0.7</v>
      </c>
      <c r="E25" s="1016">
        <v>-0.7</v>
      </c>
      <c r="F25" s="1016">
        <v>-1</v>
      </c>
      <c r="G25" s="1016">
        <v>-3</v>
      </c>
    </row>
    <row r="26" spans="1:7" s="400" customFormat="1" ht="17.25" customHeight="1" x14ac:dyDescent="0.2">
      <c r="A26" s="424" t="s">
        <v>0</v>
      </c>
      <c r="B26" s="1016">
        <v>0.2</v>
      </c>
      <c r="C26" s="1016">
        <v>0.2</v>
      </c>
      <c r="D26" s="1016">
        <v>0.3</v>
      </c>
      <c r="E26" s="1016">
        <v>-0.2</v>
      </c>
      <c r="F26" s="1016">
        <v>0.5</v>
      </c>
      <c r="G26" s="1016">
        <v>0.8</v>
      </c>
    </row>
    <row r="27" spans="1:7" s="400" customFormat="1" ht="17.25" customHeight="1" x14ac:dyDescent="0.2">
      <c r="A27" s="424" t="s">
        <v>128</v>
      </c>
      <c r="B27" s="1017">
        <v>0</v>
      </c>
      <c r="C27" s="1017">
        <v>0</v>
      </c>
      <c r="D27" s="1017">
        <v>0</v>
      </c>
      <c r="E27" s="1017">
        <v>0</v>
      </c>
      <c r="F27" s="1017">
        <v>0.1</v>
      </c>
      <c r="G27" s="1017">
        <v>0.1</v>
      </c>
    </row>
    <row r="28" spans="1:7" s="400" customFormat="1" ht="17.25" customHeight="1" thickBot="1" x14ac:dyDescent="0.3">
      <c r="A28" s="425" t="s">
        <v>105</v>
      </c>
      <c r="B28" s="1018">
        <v>2.1</v>
      </c>
      <c r="C28" s="1018">
        <v>2.4</v>
      </c>
      <c r="D28" s="1018">
        <v>2.1</v>
      </c>
      <c r="E28" s="1018">
        <v>2.6</v>
      </c>
      <c r="F28" s="1018">
        <v>4.3</v>
      </c>
      <c r="G28" s="1018">
        <v>2.4</v>
      </c>
    </row>
    <row r="29" spans="1:7" s="426" customFormat="1" ht="4.5" customHeight="1" x14ac:dyDescent="0.25">
      <c r="A29" s="425"/>
      <c r="B29" s="1019"/>
      <c r="C29" s="1019"/>
      <c r="D29" s="1019"/>
      <c r="E29" s="1019"/>
      <c r="F29" s="1019"/>
      <c r="G29" s="1019"/>
    </row>
    <row r="30" spans="1:7" s="400" customFormat="1" ht="14.25" customHeight="1" x14ac:dyDescent="0.2">
      <c r="A30" s="424" t="s">
        <v>26</v>
      </c>
      <c r="B30" s="1016">
        <v>3.2</v>
      </c>
      <c r="C30" s="1016">
        <v>1.6</v>
      </c>
      <c r="D30" s="1016">
        <v>3.5</v>
      </c>
      <c r="E30" s="1016">
        <v>2.8</v>
      </c>
      <c r="F30" s="1016">
        <v>3.7</v>
      </c>
      <c r="G30" s="1016">
        <v>11.6</v>
      </c>
    </row>
    <row r="31" spans="1:7" s="426" customFormat="1" ht="4.5" customHeight="1" x14ac:dyDescent="0.25">
      <c r="A31" s="425"/>
      <c r="B31" s="1020"/>
      <c r="C31" s="1020"/>
      <c r="D31" s="1020"/>
      <c r="E31" s="1020"/>
      <c r="F31" s="1020"/>
      <c r="G31" s="1020"/>
    </row>
    <row r="32" spans="1:7" s="400" customFormat="1" ht="14.25" customHeight="1" x14ac:dyDescent="0.2">
      <c r="A32" s="424" t="s">
        <v>120</v>
      </c>
      <c r="B32" s="1021">
        <v>-9.4E-2</v>
      </c>
      <c r="C32" s="1021">
        <v>-0.25</v>
      </c>
      <c r="D32" s="1021">
        <v>-0.114</v>
      </c>
      <c r="E32" s="1021">
        <v>-0.32100000000000001</v>
      </c>
      <c r="F32" s="1021">
        <v>-0.13500000000000001</v>
      </c>
      <c r="G32" s="1021">
        <v>-0.19</v>
      </c>
    </row>
    <row r="33" spans="1:7" s="400" customFormat="1" x14ac:dyDescent="0.2">
      <c r="A33" s="428"/>
      <c r="B33" s="931"/>
      <c r="C33" s="606"/>
      <c r="D33" s="603"/>
      <c r="E33" s="603"/>
      <c r="F33" s="607"/>
      <c r="G33" s="603"/>
    </row>
    <row r="34" spans="1:7" s="400" customFormat="1" x14ac:dyDescent="0.2">
      <c r="A34" s="428"/>
      <c r="B34" s="931"/>
      <c r="C34" s="606"/>
      <c r="D34" s="603"/>
      <c r="E34" s="603"/>
      <c r="F34" s="607"/>
      <c r="G34" s="603"/>
    </row>
    <row r="35" spans="1:7" s="400" customFormat="1" ht="13.5" x14ac:dyDescent="0.2">
      <c r="A35" s="429"/>
      <c r="B35" s="931"/>
      <c r="C35" s="606"/>
      <c r="D35" s="603"/>
      <c r="E35" s="603"/>
      <c r="F35" s="603"/>
      <c r="G35" s="855"/>
    </row>
    <row r="36" spans="1:7" s="400" customFormat="1" ht="15" x14ac:dyDescent="0.25">
      <c r="A36" s="375"/>
      <c r="B36" s="945" t="s">
        <v>114</v>
      </c>
      <c r="C36" s="945" t="s">
        <v>78</v>
      </c>
      <c r="D36" s="945" t="s">
        <v>116</v>
      </c>
      <c r="E36" s="945" t="s">
        <v>115</v>
      </c>
      <c r="F36" s="945" t="s">
        <v>114</v>
      </c>
      <c r="G36" s="945" t="s">
        <v>77</v>
      </c>
    </row>
    <row r="37" spans="1:7" s="400" customFormat="1" ht="15" x14ac:dyDescent="0.25">
      <c r="A37" s="423" t="s">
        <v>299</v>
      </c>
      <c r="B37" s="952">
        <v>2018</v>
      </c>
      <c r="C37" s="952">
        <v>2017</v>
      </c>
      <c r="D37" s="952">
        <v>2017</v>
      </c>
      <c r="E37" s="952">
        <v>2017</v>
      </c>
      <c r="F37" s="952">
        <v>2017</v>
      </c>
      <c r="G37" s="952">
        <v>2017</v>
      </c>
    </row>
    <row r="38" spans="1:7" s="422" customFormat="1" ht="6.75" customHeight="1" x14ac:dyDescent="0.2">
      <c r="A38" s="424"/>
      <c r="B38" s="477"/>
      <c r="C38" s="477"/>
      <c r="D38" s="477"/>
      <c r="E38" s="477"/>
      <c r="F38" s="477"/>
      <c r="G38" s="477"/>
    </row>
    <row r="39" spans="1:7" s="400" customFormat="1" ht="17.25" customHeight="1" x14ac:dyDescent="0.2">
      <c r="A39" s="424" t="s">
        <v>106</v>
      </c>
      <c r="B39" s="1015">
        <v>204.7</v>
      </c>
      <c r="C39" s="1015">
        <v>227.4</v>
      </c>
      <c r="D39" s="1015">
        <v>162.9</v>
      </c>
      <c r="E39" s="1015">
        <v>158.19999999999999</v>
      </c>
      <c r="F39" s="1015">
        <v>163.6</v>
      </c>
      <c r="G39" s="1015">
        <v>163.6</v>
      </c>
    </row>
    <row r="40" spans="1:7" s="400" customFormat="1" ht="17.25" customHeight="1" x14ac:dyDescent="0.2">
      <c r="A40" s="424" t="s">
        <v>119</v>
      </c>
      <c r="B40" s="1016">
        <v>25.9</v>
      </c>
      <c r="C40" s="1016">
        <v>41.5</v>
      </c>
      <c r="D40" s="1016">
        <v>29.2</v>
      </c>
      <c r="E40" s="1016">
        <v>15.1</v>
      </c>
      <c r="F40" s="1016">
        <v>20.5</v>
      </c>
      <c r="G40" s="1016">
        <v>106.3</v>
      </c>
    </row>
    <row r="41" spans="1:7" s="400" customFormat="1" ht="17.25" customHeight="1" x14ac:dyDescent="0.2">
      <c r="A41" s="424" t="s">
        <v>249</v>
      </c>
      <c r="B41" s="1016">
        <v>2.1</v>
      </c>
      <c r="C41" s="1016">
        <v>-4.5</v>
      </c>
      <c r="D41" s="1016">
        <v>-2.7</v>
      </c>
      <c r="E41" s="1016">
        <v>-4.9000000000000004</v>
      </c>
      <c r="F41" s="1016">
        <v>0.7</v>
      </c>
      <c r="G41" s="1016">
        <v>-11.4</v>
      </c>
    </row>
    <row r="42" spans="1:7" s="400" customFormat="1" ht="17.25" customHeight="1" x14ac:dyDescent="0.2">
      <c r="A42" s="424" t="s">
        <v>0</v>
      </c>
      <c r="B42" s="1016">
        <v>12.9</v>
      </c>
      <c r="C42" s="1016">
        <v>23</v>
      </c>
      <c r="D42" s="1016">
        <v>94.5</v>
      </c>
      <c r="E42" s="1016">
        <v>22.7</v>
      </c>
      <c r="F42" s="1016">
        <v>13.4</v>
      </c>
      <c r="G42" s="1016">
        <v>153.6</v>
      </c>
    </row>
    <row r="43" spans="1:7" s="400" customFormat="1" ht="17.25" customHeight="1" x14ac:dyDescent="0.2">
      <c r="A43" s="424" t="s">
        <v>128</v>
      </c>
      <c r="B43" s="1017">
        <v>1.5</v>
      </c>
      <c r="C43" s="1017">
        <v>0.3</v>
      </c>
      <c r="D43" s="1017">
        <v>1.9</v>
      </c>
      <c r="E43" s="1017">
        <v>2</v>
      </c>
      <c r="F43" s="1017">
        <v>1</v>
      </c>
      <c r="G43" s="1017">
        <v>5.2</v>
      </c>
    </row>
    <row r="44" spans="1:7" s="400" customFormat="1" ht="17.25" customHeight="1" thickBot="1" x14ac:dyDescent="0.3">
      <c r="A44" s="425" t="s">
        <v>105</v>
      </c>
      <c r="B44" s="1018">
        <v>195.3</v>
      </c>
      <c r="C44" s="1018">
        <v>204.7</v>
      </c>
      <c r="D44" s="1018">
        <v>227.4</v>
      </c>
      <c r="E44" s="1018">
        <v>162.9</v>
      </c>
      <c r="F44" s="1018">
        <v>158.19999999999999</v>
      </c>
      <c r="G44" s="1018">
        <v>204.7</v>
      </c>
    </row>
    <row r="45" spans="1:7" s="426" customFormat="1" ht="4.5" customHeight="1" x14ac:dyDescent="0.25">
      <c r="A45" s="425"/>
      <c r="B45" s="1019"/>
      <c r="C45" s="1019"/>
      <c r="D45" s="1019"/>
      <c r="E45" s="1019"/>
      <c r="F45" s="1019"/>
      <c r="G45" s="1019"/>
    </row>
    <row r="46" spans="1:7" s="400" customFormat="1" ht="14.25" customHeight="1" x14ac:dyDescent="0.2">
      <c r="A46" s="424" t="s">
        <v>26</v>
      </c>
      <c r="B46" s="1016">
        <v>42.6</v>
      </c>
      <c r="C46" s="1016">
        <v>35.1</v>
      </c>
      <c r="D46" s="1016">
        <v>40</v>
      </c>
      <c r="E46" s="1016">
        <v>36.1</v>
      </c>
      <c r="F46" s="1016">
        <v>37.5</v>
      </c>
      <c r="G46" s="1016">
        <v>148.69999999999999</v>
      </c>
    </row>
    <row r="47" spans="1:7" s="426" customFormat="1" ht="4.5" customHeight="1" x14ac:dyDescent="0.25">
      <c r="A47" s="425"/>
      <c r="B47" s="1020"/>
      <c r="C47" s="1020"/>
      <c r="D47" s="1020"/>
      <c r="E47" s="1020"/>
      <c r="F47" s="1020"/>
      <c r="G47" s="1020"/>
    </row>
    <row r="48" spans="1:7" s="400" customFormat="1" ht="14.25" customHeight="1" x14ac:dyDescent="0.2">
      <c r="A48" s="424" t="s">
        <v>120</v>
      </c>
      <c r="B48" s="1021">
        <v>0.35199999999999998</v>
      </c>
      <c r="C48" s="1021">
        <v>0.52700000000000002</v>
      </c>
      <c r="D48" s="1021">
        <v>2.2949999999999999</v>
      </c>
      <c r="E48" s="1021">
        <v>0.49299999999999999</v>
      </c>
      <c r="F48" s="1021">
        <v>0.376</v>
      </c>
      <c r="G48" s="1021">
        <v>0.95599999999999996</v>
      </c>
    </row>
    <row r="49" spans="1:7" s="400" customFormat="1" ht="14.25" x14ac:dyDescent="0.2">
      <c r="A49" s="424"/>
      <c r="B49" s="424"/>
      <c r="C49" s="424"/>
      <c r="D49" s="424"/>
      <c r="E49" s="424"/>
      <c r="F49" s="424"/>
      <c r="G49" s="424"/>
    </row>
    <row r="50" spans="1:7" s="400" customFormat="1" ht="14.25" x14ac:dyDescent="0.2">
      <c r="A50" s="424"/>
      <c r="B50" s="424"/>
      <c r="C50" s="424"/>
      <c r="D50" s="424"/>
      <c r="E50" s="424"/>
      <c r="F50" s="424"/>
      <c r="G50" s="424"/>
    </row>
    <row r="51" spans="1:7" s="400" customFormat="1" ht="16.5" x14ac:dyDescent="0.2">
      <c r="A51" s="427" t="s">
        <v>250</v>
      </c>
      <c r="B51" s="427"/>
      <c r="C51" s="427"/>
      <c r="D51" s="427"/>
      <c r="E51" s="427"/>
      <c r="F51" s="427"/>
      <c r="G51" s="427"/>
    </row>
  </sheetData>
  <mergeCells count="1">
    <mergeCell ref="A1:G1"/>
  </mergeCells>
  <pageMargins left="0.64" right="0.43" top="0.61" bottom="0.77" header="0.5" footer="0.33"/>
  <pageSetup scale="71" orientation="landscape" horizontalDpi="1200" verticalDpi="1200" r:id="rId1"/>
  <headerFooter alignWithMargins="0">
    <oddHeader>&amp;R&amp;G</oddHeader>
    <oddFooter>&amp;C&amp;11PAGE 17</oddFooter>
  </headerFooter>
  <customProperties>
    <customPr name="layoutContexts" r:id="rId2"/>
    <customPr name="SaveUndoMode"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9"/>
  <sheetViews>
    <sheetView zoomScale="90" zoomScaleNormal="90" zoomScaleSheetLayoutView="90" workbookViewId="0">
      <selection activeCell="R1" sqref="R1"/>
    </sheetView>
  </sheetViews>
  <sheetFormatPr defaultRowHeight="12.75" x14ac:dyDescent="0.2"/>
  <cols>
    <col min="2" max="2" width="21.7109375" style="9" customWidth="1"/>
    <col min="3" max="3" width="2.5703125" style="244" customWidth="1"/>
    <col min="4" max="4" width="30" style="9" customWidth="1"/>
    <col min="5" max="5" width="6.85546875" style="244" customWidth="1"/>
    <col min="6" max="6" width="13.7109375" style="244" customWidth="1"/>
    <col min="7" max="7" width="2.5703125" style="244" customWidth="1"/>
    <col min="8" max="8" width="13.7109375" style="244" customWidth="1"/>
    <col min="9" max="10" width="2.5703125" style="244" customWidth="1"/>
    <col min="11" max="11" width="13.7109375" style="244" customWidth="1"/>
    <col min="12" max="12" width="2.5703125" style="244" customWidth="1"/>
    <col min="13" max="13" width="13.7109375" style="244" customWidth="1"/>
  </cols>
  <sheetData>
    <row r="1" spans="2:23" s="357" customFormat="1" ht="33.75" customHeight="1" x14ac:dyDescent="0.25">
      <c r="B1" s="1077" t="s">
        <v>357</v>
      </c>
      <c r="C1" s="1077"/>
      <c r="D1" s="1077"/>
      <c r="E1" s="1077"/>
      <c r="F1" s="1077"/>
      <c r="G1" s="1077"/>
      <c r="H1" s="1077"/>
      <c r="I1" s="1077"/>
      <c r="J1" s="1077"/>
      <c r="K1" s="1077"/>
      <c r="L1" s="1077"/>
      <c r="M1" s="1077"/>
      <c r="N1" s="1077"/>
    </row>
    <row r="2" spans="2:23" s="9" customFormat="1" ht="15.75" x14ac:dyDescent="0.25">
      <c r="C2" s="40"/>
      <c r="D2" s="148"/>
      <c r="E2" s="40"/>
      <c r="F2" s="240"/>
      <c r="G2" s="40"/>
      <c r="H2" s="240"/>
      <c r="I2" s="40"/>
      <c r="J2" s="40"/>
      <c r="K2" s="240"/>
      <c r="L2" s="40"/>
      <c r="M2" s="240"/>
    </row>
    <row r="3" spans="2:23" s="9" customFormat="1" ht="6" customHeight="1" x14ac:dyDescent="0.2">
      <c r="B3" s="156"/>
      <c r="C3" s="40"/>
      <c r="D3" s="156"/>
      <c r="E3" s="40"/>
      <c r="F3" s="240"/>
      <c r="G3" s="40"/>
      <c r="H3" s="240"/>
      <c r="I3" s="40"/>
      <c r="J3" s="40"/>
      <c r="K3" s="240"/>
      <c r="L3" s="40"/>
      <c r="M3" s="240"/>
    </row>
    <row r="4" spans="2:23" s="9" customFormat="1" ht="14.25" customHeight="1" x14ac:dyDescent="0.2">
      <c r="B4" s="156"/>
      <c r="C4" s="40"/>
      <c r="D4" s="156"/>
      <c r="E4" s="40"/>
      <c r="G4" s="1022"/>
      <c r="H4" s="946" t="s">
        <v>419</v>
      </c>
      <c r="I4" s="486"/>
      <c r="J4" s="486"/>
      <c r="L4" s="1022"/>
      <c r="M4" s="946" t="s">
        <v>419</v>
      </c>
    </row>
    <row r="5" spans="2:23" s="9" customFormat="1" x14ac:dyDescent="0.2">
      <c r="C5" s="40"/>
      <c r="E5" s="40"/>
      <c r="F5" s="1024"/>
      <c r="G5" s="1023"/>
      <c r="H5" s="1025" t="s">
        <v>170</v>
      </c>
      <c r="I5" s="486"/>
      <c r="J5" s="486"/>
      <c r="K5" s="1024"/>
      <c r="L5" s="1023"/>
      <c r="M5" s="1025" t="s">
        <v>171</v>
      </c>
    </row>
    <row r="6" spans="2:23" s="9" customFormat="1" x14ac:dyDescent="0.2">
      <c r="C6" s="40"/>
      <c r="E6" s="40"/>
      <c r="F6" s="442" t="s">
        <v>169</v>
      </c>
      <c r="G6" s="486"/>
      <c r="H6" s="442" t="s">
        <v>169</v>
      </c>
      <c r="I6" s="486"/>
      <c r="J6" s="486"/>
      <c r="K6" s="442" t="s">
        <v>169</v>
      </c>
      <c r="L6" s="486"/>
      <c r="M6" s="442" t="s">
        <v>169</v>
      </c>
    </row>
    <row r="7" spans="2:23" s="9" customFormat="1" x14ac:dyDescent="0.2">
      <c r="B7" s="249" t="s">
        <v>172</v>
      </c>
      <c r="C7" s="246"/>
      <c r="D7" s="249" t="s">
        <v>173</v>
      </c>
      <c r="E7" s="40"/>
      <c r="F7" s="442" t="s">
        <v>174</v>
      </c>
      <c r="G7" s="486"/>
      <c r="H7" s="442" t="s">
        <v>175</v>
      </c>
      <c r="I7" s="486"/>
      <c r="J7" s="486"/>
      <c r="K7" s="442" t="s">
        <v>174</v>
      </c>
      <c r="L7" s="486"/>
      <c r="M7" s="442" t="s">
        <v>175</v>
      </c>
    </row>
    <row r="8" spans="2:23" s="9" customFormat="1" ht="10.5" customHeight="1" x14ac:dyDescent="0.2">
      <c r="B8" s="32"/>
      <c r="C8" s="40"/>
      <c r="D8" s="32"/>
      <c r="E8" s="40"/>
      <c r="F8" s="486"/>
      <c r="G8" s="486"/>
      <c r="H8" s="486"/>
      <c r="I8" s="486"/>
      <c r="J8" s="486"/>
      <c r="K8" s="486"/>
      <c r="L8" s="486"/>
      <c r="M8" s="486"/>
    </row>
    <row r="9" spans="2:23" s="12" customFormat="1" ht="14.25" x14ac:dyDescent="0.2">
      <c r="B9" s="32" t="s">
        <v>206</v>
      </c>
      <c r="C9" s="43"/>
      <c r="D9" s="32" t="s">
        <v>176</v>
      </c>
      <c r="E9" s="43"/>
      <c r="F9" s="922">
        <v>375</v>
      </c>
      <c r="G9" s="923"/>
      <c r="H9" s="922">
        <v>171.2</v>
      </c>
      <c r="I9" s="923"/>
      <c r="J9" s="923"/>
      <c r="K9" s="922">
        <v>554.9</v>
      </c>
      <c r="L9" s="923"/>
      <c r="M9" s="922">
        <v>247.9</v>
      </c>
      <c r="O9" s="1064"/>
      <c r="P9" s="1058"/>
      <c r="Q9" s="1064"/>
      <c r="R9" s="1058"/>
      <c r="S9" s="1058"/>
      <c r="T9" s="1064"/>
      <c r="U9" s="1058"/>
      <c r="V9" s="1064"/>
      <c r="W9" s="1062"/>
    </row>
    <row r="10" spans="2:23" s="12" customFormat="1" x14ac:dyDescent="0.2">
      <c r="B10" s="353" t="s">
        <v>289</v>
      </c>
      <c r="C10" s="43"/>
      <c r="D10" s="32" t="s">
        <v>176</v>
      </c>
      <c r="E10" s="43"/>
      <c r="F10" s="924">
        <v>405.9</v>
      </c>
      <c r="G10" s="924"/>
      <c r="H10" s="924">
        <v>126.1</v>
      </c>
      <c r="I10" s="924"/>
      <c r="J10" s="924"/>
      <c r="K10" s="924">
        <v>728.6</v>
      </c>
      <c r="L10" s="924"/>
      <c r="M10" s="924">
        <v>281.89999999999998</v>
      </c>
      <c r="O10" s="1058"/>
      <c r="P10" s="1058"/>
      <c r="Q10" s="1058"/>
      <c r="R10" s="1058"/>
      <c r="S10" s="1058"/>
      <c r="T10" s="1058"/>
      <c r="U10" s="1058"/>
      <c r="V10" s="1058"/>
      <c r="W10" s="1061"/>
    </row>
    <row r="11" spans="2:23" s="12" customFormat="1" x14ac:dyDescent="0.2">
      <c r="B11" s="32" t="s">
        <v>177</v>
      </c>
      <c r="C11" s="43"/>
      <c r="D11" s="32" t="s">
        <v>178</v>
      </c>
      <c r="E11" s="43"/>
      <c r="F11" s="924">
        <v>248.8</v>
      </c>
      <c r="G11" s="924"/>
      <c r="H11" s="924">
        <v>84.4</v>
      </c>
      <c r="I11" s="924"/>
      <c r="J11" s="924"/>
      <c r="K11" s="924">
        <v>448.1</v>
      </c>
      <c r="L11" s="924"/>
      <c r="M11" s="924">
        <v>145</v>
      </c>
      <c r="O11" s="1058"/>
      <c r="P11" s="1058"/>
      <c r="Q11" s="1058"/>
      <c r="R11" s="1058"/>
      <c r="S11" s="1058"/>
      <c r="T11" s="1058"/>
      <c r="U11" s="1058"/>
      <c r="V11" s="1058"/>
      <c r="W11" s="1061"/>
    </row>
    <row r="12" spans="2:23" s="12" customFormat="1" x14ac:dyDescent="0.2">
      <c r="B12" s="353" t="s">
        <v>224</v>
      </c>
      <c r="C12" s="43"/>
      <c r="D12" s="32" t="s">
        <v>178</v>
      </c>
      <c r="E12" s="43"/>
      <c r="F12" s="924">
        <v>36.5</v>
      </c>
      <c r="G12" s="924"/>
      <c r="H12" s="924">
        <v>22.9</v>
      </c>
      <c r="I12" s="924"/>
      <c r="J12" s="924"/>
      <c r="K12" s="924">
        <v>193.8</v>
      </c>
      <c r="L12" s="924"/>
      <c r="M12" s="924">
        <v>73.900000000000006</v>
      </c>
      <c r="O12" s="1058"/>
      <c r="P12" s="1058"/>
      <c r="Q12" s="1058"/>
      <c r="R12" s="1058"/>
      <c r="S12" s="1058"/>
      <c r="T12" s="1058"/>
      <c r="U12" s="1058"/>
      <c r="V12" s="1058"/>
      <c r="W12" s="1061"/>
    </row>
    <row r="13" spans="2:23" s="12" customFormat="1" x14ac:dyDescent="0.2">
      <c r="B13" s="32" t="s">
        <v>179</v>
      </c>
      <c r="C13" s="43"/>
      <c r="D13" s="32" t="s">
        <v>180</v>
      </c>
      <c r="E13" s="43"/>
      <c r="F13" s="924">
        <v>267.89999999999998</v>
      </c>
      <c r="G13" s="924"/>
      <c r="H13" s="924">
        <v>76.8</v>
      </c>
      <c r="I13" s="924"/>
      <c r="J13" s="924"/>
      <c r="K13" s="924">
        <v>410.1</v>
      </c>
      <c r="L13" s="924"/>
      <c r="M13" s="924">
        <v>126.3</v>
      </c>
      <c r="O13" s="1058"/>
      <c r="P13" s="1058"/>
      <c r="Q13" s="1058"/>
      <c r="R13" s="1058"/>
      <c r="S13" s="1058"/>
      <c r="T13" s="1058"/>
      <c r="U13" s="1058"/>
      <c r="V13" s="1058"/>
      <c r="W13" s="1061"/>
    </row>
    <row r="14" spans="2:23" s="12" customFormat="1" x14ac:dyDescent="0.2">
      <c r="B14" s="32" t="s">
        <v>181</v>
      </c>
      <c r="C14" s="43"/>
      <c r="D14" s="32" t="s">
        <v>178</v>
      </c>
      <c r="E14" s="43"/>
      <c r="F14" s="924">
        <v>150.9</v>
      </c>
      <c r="G14" s="924"/>
      <c r="H14" s="924">
        <v>51.3</v>
      </c>
      <c r="I14" s="924"/>
      <c r="J14" s="924"/>
      <c r="K14" s="924">
        <v>425</v>
      </c>
      <c r="L14" s="924"/>
      <c r="M14" s="924">
        <v>119.2</v>
      </c>
      <c r="O14" s="1058"/>
      <c r="P14" s="1058"/>
      <c r="Q14" s="1058"/>
      <c r="R14" s="1058"/>
      <c r="S14" s="1058"/>
      <c r="T14" s="1058"/>
      <c r="U14" s="1058"/>
      <c r="V14" s="1058"/>
      <c r="W14" s="1061"/>
    </row>
    <row r="15" spans="2:23" s="12" customFormat="1" x14ac:dyDescent="0.2">
      <c r="B15" s="32" t="s">
        <v>181</v>
      </c>
      <c r="C15" s="43"/>
      <c r="D15" s="32" t="s">
        <v>182</v>
      </c>
      <c r="E15" s="43"/>
      <c r="F15" s="924">
        <v>159.80000000000001</v>
      </c>
      <c r="G15" s="924"/>
      <c r="H15" s="924">
        <v>39.200000000000003</v>
      </c>
      <c r="I15" s="924"/>
      <c r="J15" s="924"/>
      <c r="K15" s="924">
        <v>299.89999999999998</v>
      </c>
      <c r="L15" s="924"/>
      <c r="M15" s="924">
        <v>57.4</v>
      </c>
      <c r="O15" s="1058"/>
      <c r="P15" s="1058"/>
      <c r="Q15" s="1058"/>
      <c r="R15" s="1058"/>
      <c r="S15" s="1058"/>
      <c r="T15" s="1058"/>
      <c r="U15" s="1058"/>
      <c r="V15" s="1058"/>
      <c r="W15" s="1061"/>
    </row>
    <row r="16" spans="2:23" s="12" customFormat="1" x14ac:dyDescent="0.2">
      <c r="B16" s="32"/>
      <c r="C16" s="43"/>
      <c r="D16" s="32"/>
      <c r="E16" s="43"/>
      <c r="F16" s="924"/>
      <c r="G16" s="924"/>
      <c r="H16" s="924"/>
      <c r="I16" s="924"/>
      <c r="J16" s="924"/>
      <c r="K16" s="924"/>
      <c r="L16" s="924"/>
      <c r="M16" s="924"/>
    </row>
    <row r="17" spans="2:13" s="12" customFormat="1" ht="17.25" customHeight="1" x14ac:dyDescent="0.2">
      <c r="B17" s="32"/>
      <c r="C17" s="43"/>
      <c r="D17" s="32"/>
      <c r="E17" s="43"/>
      <c r="F17" s="924"/>
      <c r="G17" s="924"/>
      <c r="H17" s="924"/>
      <c r="I17" s="924"/>
      <c r="J17" s="924"/>
      <c r="K17" s="924"/>
      <c r="L17" s="924"/>
      <c r="M17" s="924"/>
    </row>
    <row r="18" spans="2:13" ht="64.5" customHeight="1" x14ac:dyDescent="0.2">
      <c r="B18" s="1148" t="s">
        <v>208</v>
      </c>
      <c r="C18" s="1148"/>
      <c r="D18" s="1148"/>
      <c r="E18" s="1148"/>
      <c r="F18" s="1148"/>
      <c r="G18" s="1148"/>
      <c r="H18" s="1148"/>
      <c r="I18" s="1148"/>
      <c r="J18" s="1148"/>
      <c r="K18" s="1148"/>
      <c r="L18" s="1148"/>
      <c r="M18" s="1148"/>
    </row>
    <row r="19" spans="2:13" ht="22.5" customHeight="1" x14ac:dyDescent="0.2">
      <c r="B19" s="1147" t="s">
        <v>230</v>
      </c>
      <c r="C19" s="1147"/>
      <c r="D19" s="1147"/>
      <c r="E19" s="1147"/>
      <c r="F19" s="1147"/>
      <c r="G19" s="1147"/>
      <c r="H19" s="1147"/>
      <c r="I19" s="1147"/>
      <c r="J19" s="1147"/>
      <c r="K19" s="1147"/>
      <c r="L19" s="1147"/>
      <c r="M19" s="1147"/>
    </row>
    <row r="20" spans="2:13" ht="63" customHeight="1" x14ac:dyDescent="0.2">
      <c r="B20" s="1147" t="s">
        <v>266</v>
      </c>
      <c r="C20" s="1147"/>
      <c r="D20" s="1147"/>
      <c r="E20" s="1147"/>
      <c r="F20" s="1147"/>
      <c r="G20" s="1147"/>
      <c r="H20" s="1147"/>
      <c r="I20" s="1147"/>
      <c r="J20" s="1147"/>
      <c r="K20" s="1147"/>
      <c r="L20" s="1147"/>
      <c r="M20" s="1147"/>
    </row>
    <row r="21" spans="2:13" ht="3.75" customHeight="1" x14ac:dyDescent="0.2">
      <c r="B21" s="1146"/>
      <c r="C21" s="1146"/>
      <c r="D21" s="1146"/>
      <c r="E21" s="1146"/>
      <c r="F21" s="1146"/>
      <c r="G21" s="1146"/>
      <c r="H21" s="1146"/>
      <c r="I21" s="1146"/>
      <c r="J21" s="1146"/>
      <c r="K21" s="1146"/>
      <c r="L21" s="1146"/>
      <c r="M21" s="1146"/>
    </row>
    <row r="22" spans="2:13" ht="3.75" customHeight="1" x14ac:dyDescent="0.2">
      <c r="B22" s="250"/>
      <c r="C22" s="250"/>
      <c r="D22" s="250"/>
      <c r="E22" s="250"/>
      <c r="F22" s="250"/>
      <c r="G22" s="250"/>
      <c r="H22" s="250"/>
      <c r="I22" s="250"/>
      <c r="J22" s="250"/>
      <c r="K22" s="250"/>
      <c r="L22" s="250"/>
      <c r="M22" s="250"/>
    </row>
    <row r="23" spans="2:13" x14ac:dyDescent="0.2">
      <c r="C23" s="40"/>
      <c r="E23" s="40"/>
      <c r="F23" s="40"/>
      <c r="G23" s="40"/>
      <c r="H23" s="40"/>
      <c r="I23" s="40"/>
      <c r="J23" s="40"/>
      <c r="K23" s="40"/>
      <c r="L23" s="40"/>
      <c r="M23" s="40"/>
    </row>
    <row r="31" spans="2:13" ht="13.5" x14ac:dyDescent="0.2">
      <c r="B31" s="440" t="s">
        <v>269</v>
      </c>
    </row>
    <row r="32" spans="2:13" ht="13.5" x14ac:dyDescent="0.2">
      <c r="B32" s="440" t="s">
        <v>305</v>
      </c>
    </row>
    <row r="39" spans="2:2" ht="15" x14ac:dyDescent="0.25">
      <c r="B39" s="148"/>
    </row>
  </sheetData>
  <sortState ref="B10:AC11">
    <sortCondition descending="1" ref="F10:F11"/>
  </sortState>
  <mergeCells count="5">
    <mergeCell ref="B21:M21"/>
    <mergeCell ref="B20:M20"/>
    <mergeCell ref="B1:N1"/>
    <mergeCell ref="B18:M18"/>
    <mergeCell ref="B19:M19"/>
  </mergeCells>
  <phoneticPr fontId="17" type="noConversion"/>
  <pageMargins left="1.31" right="0.63" top="0.61" bottom="0.77" header="0.5" footer="0.32"/>
  <pageSetup scale="82" orientation="landscape" horizontalDpi="1200" verticalDpi="1200" r:id="rId1"/>
  <headerFooter alignWithMargins="0">
    <oddHeader>&amp;R&amp;G</oddHeader>
    <oddFooter>&amp;C&amp;9PAGE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
  <sheetViews>
    <sheetView zoomScale="90" zoomScaleNormal="90" zoomScaleSheetLayoutView="90" workbookViewId="0">
      <selection activeCell="U1" sqref="U1"/>
    </sheetView>
  </sheetViews>
  <sheetFormatPr defaultRowHeight="12.75" x14ac:dyDescent="0.2"/>
  <cols>
    <col min="1" max="1" width="4" style="262" customWidth="1"/>
    <col min="2" max="2" width="63" style="262" customWidth="1"/>
    <col min="3" max="3" width="3.140625" style="265" customWidth="1"/>
    <col min="4" max="4" width="15.42578125" style="605" customWidth="1"/>
    <col min="5" max="5" width="2.5703125" style="611" customWidth="1"/>
    <col min="6" max="6" width="3.140625" style="611" customWidth="1"/>
    <col min="7" max="7" width="15.42578125" style="605" customWidth="1"/>
    <col min="8" max="8" width="2.5703125" style="611" customWidth="1"/>
    <col min="9" max="9" width="3.140625" style="611" customWidth="1"/>
    <col min="10" max="10" width="15.42578125" style="605" customWidth="1"/>
    <col min="11" max="16384" width="9.140625" style="262"/>
  </cols>
  <sheetData>
    <row r="1" spans="2:10" ht="33.75" customHeight="1" x14ac:dyDescent="0.25">
      <c r="B1" s="1079" t="s">
        <v>358</v>
      </c>
      <c r="C1" s="1079"/>
      <c r="D1" s="1079"/>
      <c r="E1" s="1079"/>
      <c r="F1" s="1079"/>
      <c r="G1" s="1079"/>
      <c r="H1" s="1079"/>
      <c r="I1" s="1079"/>
      <c r="J1" s="1079"/>
    </row>
    <row r="2" spans="2:10" ht="15.75" x14ac:dyDescent="0.25">
      <c r="B2" s="953"/>
      <c r="C2" s="953"/>
      <c r="D2" s="953"/>
      <c r="E2" s="953"/>
      <c r="F2" s="953"/>
      <c r="G2" s="953"/>
      <c r="H2" s="953"/>
      <c r="I2" s="953"/>
      <c r="J2" s="953"/>
    </row>
    <row r="3" spans="2:10" ht="12.75" customHeight="1" x14ac:dyDescent="0.2">
      <c r="B3" s="287"/>
      <c r="C3" s="361"/>
      <c r="D3" s="608"/>
      <c r="E3" s="609"/>
      <c r="F3" s="609"/>
      <c r="G3" s="608"/>
      <c r="H3" s="609"/>
      <c r="I3" s="609"/>
      <c r="J3" s="608"/>
    </row>
    <row r="4" spans="2:10" ht="12.75" customHeight="1" x14ac:dyDescent="0.2">
      <c r="B4" s="287"/>
      <c r="C4" s="361"/>
      <c r="D4" s="608"/>
      <c r="E4" s="609"/>
      <c r="F4" s="609"/>
      <c r="G4" s="608"/>
      <c r="H4" s="609"/>
      <c r="I4" s="609"/>
      <c r="J4" s="608"/>
    </row>
    <row r="5" spans="2:10" ht="12.75" customHeight="1" x14ac:dyDescent="0.2">
      <c r="B5" s="287"/>
      <c r="C5" s="361"/>
      <c r="D5" s="608"/>
      <c r="E5" s="609"/>
      <c r="F5" s="609"/>
      <c r="G5" s="608"/>
      <c r="H5" s="609"/>
      <c r="I5" s="609"/>
      <c r="J5" s="608"/>
    </row>
    <row r="6" spans="2:10" x14ac:dyDescent="0.2">
      <c r="C6" s="631"/>
      <c r="D6" s="621" t="s">
        <v>114</v>
      </c>
      <c r="E6" s="610"/>
      <c r="F6" s="610"/>
      <c r="G6" s="621" t="s">
        <v>114</v>
      </c>
      <c r="H6" s="610"/>
      <c r="I6" s="631"/>
      <c r="J6" s="621" t="s">
        <v>77</v>
      </c>
    </row>
    <row r="7" spans="2:10" x14ac:dyDescent="0.2">
      <c r="C7" s="622"/>
      <c r="D7" s="622">
        <v>2018</v>
      </c>
      <c r="E7" s="613"/>
      <c r="F7" s="612"/>
      <c r="G7" s="622">
        <v>2017</v>
      </c>
      <c r="H7" s="613"/>
      <c r="I7" s="622"/>
      <c r="J7" s="622">
        <v>2017</v>
      </c>
    </row>
    <row r="8" spans="2:10" ht="12.75" customHeight="1" x14ac:dyDescent="0.2">
      <c r="B8" s="281" t="s">
        <v>420</v>
      </c>
      <c r="C8" s="627"/>
      <c r="D8" s="628"/>
      <c r="I8" s="627"/>
      <c r="J8" s="628"/>
    </row>
    <row r="9" spans="2:10" ht="12.75" customHeight="1" x14ac:dyDescent="0.2">
      <c r="C9" s="627"/>
      <c r="D9" s="628"/>
      <c r="I9" s="627"/>
      <c r="J9" s="628"/>
    </row>
    <row r="10" spans="2:10" ht="12.75" customHeight="1" x14ac:dyDescent="0.2">
      <c r="B10" s="262" t="s">
        <v>413</v>
      </c>
      <c r="C10" s="624" t="s">
        <v>1</v>
      </c>
      <c r="D10" s="1030">
        <v>42.2</v>
      </c>
      <c r="E10" s="614"/>
      <c r="F10" s="624" t="s">
        <v>1</v>
      </c>
      <c r="G10" s="1030">
        <v>30.3</v>
      </c>
      <c r="H10" s="614"/>
      <c r="I10" s="624" t="s">
        <v>1</v>
      </c>
      <c r="J10" s="1030">
        <v>-71.099999999999994</v>
      </c>
    </row>
    <row r="11" spans="2:10" ht="12.75" customHeight="1" x14ac:dyDescent="0.2">
      <c r="B11" s="262" t="s">
        <v>421</v>
      </c>
      <c r="C11" s="624" t="s">
        <v>1</v>
      </c>
      <c r="D11" s="1030">
        <v>40.5</v>
      </c>
      <c r="E11" s="614"/>
      <c r="F11" s="624" t="s">
        <v>1</v>
      </c>
      <c r="G11" s="1030">
        <v>25.2</v>
      </c>
      <c r="H11" s="614"/>
      <c r="I11" s="624" t="s">
        <v>1</v>
      </c>
      <c r="J11" s="1030">
        <v>-86</v>
      </c>
    </row>
    <row r="12" spans="2:10" ht="12.75" customHeight="1" x14ac:dyDescent="0.2">
      <c r="C12" s="624"/>
      <c r="D12" s="623"/>
      <c r="E12" s="614"/>
      <c r="F12" s="624"/>
      <c r="G12" s="623"/>
      <c r="H12" s="614"/>
      <c r="I12" s="624"/>
      <c r="J12" s="623"/>
    </row>
    <row r="13" spans="2:10" ht="12.75" customHeight="1" x14ac:dyDescent="0.2">
      <c r="C13" s="625"/>
      <c r="D13" s="626"/>
      <c r="E13" s="615"/>
      <c r="F13" s="625"/>
      <c r="G13" s="626"/>
      <c r="H13" s="615"/>
      <c r="I13" s="625"/>
      <c r="J13" s="626"/>
    </row>
    <row r="14" spans="2:10" ht="12.75" customHeight="1" x14ac:dyDescent="0.2">
      <c r="B14" s="281" t="s">
        <v>186</v>
      </c>
      <c r="C14" s="625"/>
      <c r="D14" s="626"/>
      <c r="E14" s="615"/>
      <c r="F14" s="625"/>
      <c r="G14" s="626"/>
      <c r="H14" s="615"/>
      <c r="I14" s="625"/>
      <c r="J14" s="626"/>
    </row>
    <row r="15" spans="2:10" ht="12.75" customHeight="1" x14ac:dyDescent="0.2">
      <c r="C15" s="625"/>
      <c r="D15" s="626"/>
      <c r="E15" s="615"/>
      <c r="F15" s="625"/>
      <c r="G15" s="626"/>
      <c r="H15" s="615"/>
      <c r="I15" s="625"/>
      <c r="J15" s="626"/>
    </row>
    <row r="16" spans="2:10" ht="12.75" customHeight="1" x14ac:dyDescent="0.2">
      <c r="B16" s="262" t="s">
        <v>108</v>
      </c>
      <c r="C16" s="625"/>
      <c r="D16" s="1026">
        <v>200276561</v>
      </c>
      <c r="E16" s="1027"/>
      <c r="F16" s="1028"/>
      <c r="G16" s="1054">
        <v>199153001</v>
      </c>
      <c r="H16" s="1027"/>
      <c r="I16" s="1028"/>
      <c r="J16" s="1026">
        <v>199723434</v>
      </c>
    </row>
    <row r="17" spans="2:10" ht="12.75" customHeight="1" x14ac:dyDescent="0.2">
      <c r="B17" s="262" t="s">
        <v>153</v>
      </c>
      <c r="C17" s="623"/>
      <c r="D17" s="1026">
        <v>1440705</v>
      </c>
      <c r="E17" s="1027"/>
      <c r="F17" s="1055"/>
      <c r="G17" s="1029">
        <v>1956717</v>
      </c>
      <c r="H17" s="1027"/>
      <c r="I17" s="1030"/>
      <c r="J17" s="1026">
        <v>1780368</v>
      </c>
    </row>
    <row r="18" spans="2:10" ht="12.75" customHeight="1" thickBot="1" x14ac:dyDescent="0.25">
      <c r="B18" s="262" t="s">
        <v>109</v>
      </c>
      <c r="C18" s="933"/>
      <c r="D18" s="1031">
        <v>201717266</v>
      </c>
      <c r="E18" s="1032"/>
      <c r="F18" s="1033"/>
      <c r="G18" s="1056">
        <v>201109718</v>
      </c>
      <c r="H18" s="1032"/>
      <c r="I18" s="1033"/>
      <c r="J18" s="1031">
        <v>201503802</v>
      </c>
    </row>
    <row r="19" spans="2:10" ht="12.75" customHeight="1" x14ac:dyDescent="0.2">
      <c r="C19" s="625"/>
      <c r="D19" s="619"/>
      <c r="E19" s="615"/>
      <c r="F19" s="625"/>
      <c r="G19" s="626"/>
      <c r="H19" s="615"/>
      <c r="I19" s="625"/>
      <c r="J19" s="619"/>
    </row>
    <row r="20" spans="2:10" ht="12.75" customHeight="1" x14ac:dyDescent="0.2">
      <c r="C20" s="627"/>
      <c r="D20" s="619"/>
      <c r="F20" s="627"/>
      <c r="G20" s="628"/>
      <c r="I20" s="627"/>
      <c r="J20" s="619"/>
    </row>
    <row r="21" spans="2:10" ht="12.75" customHeight="1" x14ac:dyDescent="0.2">
      <c r="B21" s="281"/>
      <c r="C21" s="627"/>
      <c r="D21" s="619"/>
      <c r="F21" s="627"/>
      <c r="G21" s="628"/>
      <c r="I21" s="627"/>
      <c r="J21" s="619"/>
    </row>
    <row r="22" spans="2:10" s="281" customFormat="1" ht="13.5" thickBot="1" x14ac:dyDescent="0.25">
      <c r="B22" s="281" t="s">
        <v>408</v>
      </c>
      <c r="C22" s="629" t="s">
        <v>1</v>
      </c>
      <c r="D22" s="1034">
        <v>0.21</v>
      </c>
      <c r="E22" s="609"/>
      <c r="F22" s="629" t="s">
        <v>1</v>
      </c>
      <c r="G22" s="1037">
        <v>0.15</v>
      </c>
      <c r="H22" s="609"/>
      <c r="I22" s="629" t="s">
        <v>1</v>
      </c>
      <c r="J22" s="1034">
        <v>-0.36</v>
      </c>
    </row>
    <row r="23" spans="2:10" ht="12.75" customHeight="1" x14ac:dyDescent="0.2">
      <c r="C23" s="627"/>
      <c r="D23" s="1035"/>
      <c r="F23" s="627"/>
      <c r="G23" s="1038"/>
      <c r="I23" s="627"/>
      <c r="J23" s="1035"/>
    </row>
    <row r="24" spans="2:10" s="281" customFormat="1" ht="12.75" customHeight="1" thickBot="1" x14ac:dyDescent="0.25">
      <c r="B24" s="281" t="s">
        <v>409</v>
      </c>
      <c r="C24" s="629" t="s">
        <v>1</v>
      </c>
      <c r="D24" s="1034">
        <v>0.21</v>
      </c>
      <c r="E24" s="609"/>
      <c r="F24" s="629" t="s">
        <v>1</v>
      </c>
      <c r="G24" s="1037">
        <v>0.15</v>
      </c>
      <c r="H24" s="609"/>
      <c r="I24" s="629" t="s">
        <v>1</v>
      </c>
      <c r="J24" s="1034">
        <v>-0.36</v>
      </c>
    </row>
    <row r="25" spans="2:10" ht="12.75" customHeight="1" x14ac:dyDescent="0.2">
      <c r="C25" s="630"/>
      <c r="D25" s="1036"/>
      <c r="E25" s="616"/>
      <c r="F25" s="630"/>
      <c r="G25" s="1039"/>
      <c r="H25" s="616"/>
      <c r="I25" s="630"/>
      <c r="J25" s="1036"/>
    </row>
    <row r="26" spans="2:10" s="281" customFormat="1" ht="12.75" customHeight="1" thickBot="1" x14ac:dyDescent="0.25">
      <c r="B26" s="281" t="s">
        <v>422</v>
      </c>
      <c r="C26" s="629" t="s">
        <v>1</v>
      </c>
      <c r="D26" s="1034">
        <v>0.2</v>
      </c>
      <c r="E26" s="609"/>
      <c r="F26" s="629" t="s">
        <v>1</v>
      </c>
      <c r="G26" s="1040">
        <v>0.13</v>
      </c>
      <c r="H26" s="609"/>
      <c r="I26" s="629" t="s">
        <v>1</v>
      </c>
      <c r="J26" s="1034">
        <v>-0.43</v>
      </c>
    </row>
    <row r="27" spans="2:10" ht="12.75" customHeight="1" x14ac:dyDescent="0.2">
      <c r="C27" s="262"/>
      <c r="E27" s="605"/>
      <c r="F27" s="605"/>
      <c r="H27" s="605"/>
      <c r="I27" s="605"/>
    </row>
  </sheetData>
  <mergeCells count="1">
    <mergeCell ref="B1:J1"/>
  </mergeCells>
  <pageMargins left="0.69" right="0.56999999999999995" top="0.61" bottom="1" header="0.5" footer="0.33"/>
  <pageSetup scale="80" orientation="landscape" horizontalDpi="1200" verticalDpi="1200" r:id="rId1"/>
  <headerFooter alignWithMargins="0">
    <oddHeader>&amp;R&amp;G</oddHeader>
    <oddFooter>&amp;C&amp;9PAGE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zoomScale="90" zoomScaleNormal="90" zoomScaleSheetLayoutView="90" workbookViewId="0">
      <selection activeCell="T1" sqref="T1"/>
    </sheetView>
  </sheetViews>
  <sheetFormatPr defaultRowHeight="12.75" x14ac:dyDescent="0.2"/>
  <cols>
    <col min="1" max="1" width="4.140625" style="262" customWidth="1"/>
    <col min="2" max="2" width="75.7109375" style="262" customWidth="1"/>
    <col min="3" max="3" width="2.5703125" style="262" customWidth="1"/>
    <col min="4" max="4" width="16.85546875" style="605" customWidth="1"/>
    <col min="5" max="5" width="2.7109375" style="262" customWidth="1"/>
    <col min="6" max="6" width="2.5703125" style="628" customWidth="1"/>
    <col min="7" max="7" width="16.85546875" style="628" customWidth="1"/>
    <col min="8" max="8" width="2.7109375" style="628" customWidth="1"/>
    <col min="9" max="9" width="2.5703125" style="628" customWidth="1"/>
    <col min="10" max="10" width="16.85546875" style="628" customWidth="1"/>
    <col min="11" max="11" width="2.7109375" style="628" customWidth="1"/>
    <col min="12" max="12" width="2.5703125" style="628" customWidth="1"/>
    <col min="13" max="13" width="16.85546875" style="628" customWidth="1"/>
    <col min="14" max="14" width="2.7109375" style="628" customWidth="1"/>
    <col min="15" max="15" width="2.5703125" style="628" customWidth="1"/>
    <col min="16" max="16" width="16.85546875" style="628" customWidth="1"/>
    <col min="17" max="16384" width="9.140625" style="262"/>
  </cols>
  <sheetData>
    <row r="1" spans="1:32" ht="33.75" customHeight="1" x14ac:dyDescent="0.25">
      <c r="B1" s="1079" t="s">
        <v>359</v>
      </c>
      <c r="C1" s="1080"/>
      <c r="D1" s="1080"/>
      <c r="E1" s="1080"/>
      <c r="F1" s="1080"/>
      <c r="G1" s="1080"/>
      <c r="H1" s="1080"/>
      <c r="I1" s="1080"/>
      <c r="J1" s="1080"/>
      <c r="K1" s="1080"/>
      <c r="L1" s="1080"/>
      <c r="M1" s="1080"/>
      <c r="N1" s="1080"/>
      <c r="O1" s="1080"/>
      <c r="P1" s="1080"/>
    </row>
    <row r="2" spans="1:32" ht="12.75" customHeight="1" x14ac:dyDescent="0.2">
      <c r="A2" s="469"/>
    </row>
    <row r="3" spans="1:32" ht="12.75" customHeight="1" x14ac:dyDescent="0.2">
      <c r="A3" s="469"/>
    </row>
    <row r="4" spans="1:32" ht="12.75" customHeight="1" x14ac:dyDescent="0.2">
      <c r="B4" s="470"/>
      <c r="C4" s="470"/>
      <c r="D4" s="617"/>
      <c r="E4" s="470"/>
      <c r="F4" s="632"/>
      <c r="G4" s="632"/>
      <c r="H4" s="632"/>
      <c r="I4" s="632"/>
      <c r="J4" s="632"/>
      <c r="K4" s="632"/>
      <c r="L4" s="632"/>
      <c r="M4" s="632"/>
      <c r="N4" s="632"/>
      <c r="O4" s="632"/>
      <c r="P4" s="632"/>
    </row>
    <row r="5" spans="1:32" s="1041" customFormat="1" x14ac:dyDescent="0.2">
      <c r="C5" s="1042"/>
      <c r="D5" s="1043" t="s">
        <v>417</v>
      </c>
      <c r="F5" s="1042"/>
      <c r="G5" s="1043" t="s">
        <v>392</v>
      </c>
      <c r="I5" s="1042"/>
      <c r="J5" s="1043" t="s">
        <v>391</v>
      </c>
      <c r="K5" s="1044"/>
      <c r="L5" s="1042"/>
      <c r="M5" s="1043" t="s">
        <v>387</v>
      </c>
      <c r="N5" s="1044"/>
      <c r="O5" s="1042"/>
      <c r="P5" s="1043" t="s">
        <v>375</v>
      </c>
      <c r="S5" s="1058"/>
      <c r="T5" s="1068"/>
      <c r="U5" s="1058"/>
      <c r="V5" s="1058"/>
      <c r="W5" s="1068"/>
      <c r="X5" s="1058"/>
      <c r="Y5" s="1058"/>
      <c r="Z5" s="1068"/>
      <c r="AA5" s="1058"/>
      <c r="AB5" s="1058"/>
      <c r="AC5" s="1068"/>
      <c r="AD5" s="1058"/>
      <c r="AE5" s="1058"/>
      <c r="AF5" s="1068"/>
    </row>
    <row r="6" spans="1:32" ht="14.1" customHeight="1" x14ac:dyDescent="0.2">
      <c r="B6" s="262" t="s">
        <v>110</v>
      </c>
      <c r="C6" s="627"/>
      <c r="D6" s="626"/>
      <c r="F6" s="627"/>
      <c r="G6" s="626"/>
      <c r="I6" s="627"/>
      <c r="J6" s="626"/>
      <c r="L6" s="627"/>
      <c r="M6" s="626"/>
      <c r="O6" s="627"/>
      <c r="P6" s="626"/>
      <c r="S6" s="1058"/>
      <c r="T6" s="1058"/>
      <c r="U6" s="1058"/>
      <c r="V6" s="1058"/>
      <c r="W6" s="1058"/>
      <c r="X6" s="1058"/>
      <c r="Y6" s="1058"/>
      <c r="Z6" s="1058"/>
      <c r="AA6" s="1058"/>
      <c r="AB6" s="1058"/>
      <c r="AC6" s="1058"/>
      <c r="AD6" s="1058"/>
      <c r="AE6" s="1058"/>
      <c r="AF6" s="1058"/>
    </row>
    <row r="7" spans="1:32" ht="14.1" customHeight="1" x14ac:dyDescent="0.2">
      <c r="C7" s="627"/>
      <c r="D7" s="626"/>
      <c r="F7" s="627"/>
      <c r="G7" s="626"/>
      <c r="I7" s="627"/>
      <c r="J7" s="626"/>
      <c r="L7" s="627"/>
      <c r="M7" s="626"/>
      <c r="O7" s="627"/>
      <c r="P7" s="626"/>
      <c r="S7" s="1058"/>
      <c r="T7" s="1058"/>
      <c r="U7" s="1058"/>
      <c r="V7" s="1058"/>
      <c r="W7" s="1058"/>
      <c r="X7" s="1058"/>
      <c r="Y7" s="1058"/>
      <c r="Z7" s="1058"/>
      <c r="AA7" s="1058"/>
      <c r="AB7" s="1058"/>
      <c r="AC7" s="1058"/>
      <c r="AD7" s="1058"/>
      <c r="AE7" s="1058"/>
      <c r="AF7" s="1058"/>
    </row>
    <row r="8" spans="1:32" ht="14.1" customHeight="1" x14ac:dyDescent="0.2">
      <c r="B8" s="262" t="s">
        <v>239</v>
      </c>
      <c r="C8" s="630" t="s">
        <v>1</v>
      </c>
      <c r="D8" s="1045">
        <v>1119.0999999999999</v>
      </c>
      <c r="F8" s="630" t="s">
        <v>1</v>
      </c>
      <c r="G8" s="1045">
        <v>1106.9000000000001</v>
      </c>
      <c r="I8" s="630" t="s">
        <v>1</v>
      </c>
      <c r="J8" s="1045">
        <v>1116.4000000000001</v>
      </c>
      <c r="L8" s="630" t="s">
        <v>1</v>
      </c>
      <c r="M8" s="1045">
        <v>1261.0999999999999</v>
      </c>
      <c r="O8" s="630" t="s">
        <v>1</v>
      </c>
      <c r="P8" s="1045">
        <v>1218.3</v>
      </c>
      <c r="R8" s="1058"/>
      <c r="S8" s="1065"/>
      <c r="T8" s="1058"/>
      <c r="U8" s="1058"/>
      <c r="V8" s="1065"/>
      <c r="W8" s="1058"/>
      <c r="X8" s="1058"/>
      <c r="Y8" s="1065"/>
      <c r="Z8" s="1058"/>
      <c r="AA8" s="1058"/>
      <c r="AB8" s="1065"/>
      <c r="AC8" s="1058"/>
      <c r="AD8" s="1058"/>
      <c r="AE8" s="1065"/>
      <c r="AF8" s="1069"/>
    </row>
    <row r="9" spans="1:32" ht="14.1" customHeight="1" x14ac:dyDescent="0.2">
      <c r="C9" s="627"/>
      <c r="D9" s="1045"/>
      <c r="F9" s="627"/>
      <c r="G9" s="1045"/>
      <c r="I9" s="627"/>
      <c r="J9" s="1045"/>
      <c r="L9" s="627"/>
      <c r="M9" s="1045"/>
      <c r="O9" s="627"/>
      <c r="P9" s="1045"/>
      <c r="R9" s="1058"/>
      <c r="S9" s="1058"/>
      <c r="T9" s="1058"/>
      <c r="U9" s="1058"/>
      <c r="V9" s="1058"/>
      <c r="W9" s="1058"/>
      <c r="X9" s="1058"/>
      <c r="Y9" s="1058"/>
      <c r="Z9" s="1058"/>
      <c r="AA9" s="1058"/>
      <c r="AB9" s="1058"/>
      <c r="AC9" s="1058"/>
      <c r="AD9" s="1058"/>
      <c r="AE9" s="1058"/>
      <c r="AF9" s="1058"/>
    </row>
    <row r="10" spans="1:32" ht="14.1" customHeight="1" thickBot="1" x14ac:dyDescent="0.25">
      <c r="B10" s="262" t="s">
        <v>111</v>
      </c>
      <c r="C10" s="639" t="s">
        <v>1</v>
      </c>
      <c r="D10" s="1046">
        <v>1119.0999999999999</v>
      </c>
      <c r="F10" s="639" t="s">
        <v>1</v>
      </c>
      <c r="G10" s="1046">
        <v>1106.9000000000001</v>
      </c>
      <c r="I10" s="639" t="s">
        <v>1</v>
      </c>
      <c r="J10" s="1046">
        <v>1116.4000000000001</v>
      </c>
      <c r="L10" s="639" t="s">
        <v>1</v>
      </c>
      <c r="M10" s="1046">
        <v>1261.0999999999999</v>
      </c>
      <c r="O10" s="639" t="s">
        <v>1</v>
      </c>
      <c r="P10" s="1046">
        <v>1218.3</v>
      </c>
      <c r="R10" s="1058"/>
      <c r="S10" s="1065"/>
      <c r="T10" s="1058"/>
      <c r="U10" s="1058"/>
      <c r="V10" s="1065"/>
      <c r="W10" s="1058"/>
      <c r="X10" s="1058"/>
      <c r="Y10" s="1065"/>
      <c r="Z10" s="1058"/>
      <c r="AA10" s="1058"/>
      <c r="AB10" s="1065"/>
      <c r="AC10" s="1058"/>
      <c r="AD10" s="1058"/>
      <c r="AE10" s="1065"/>
      <c r="AF10" s="1069"/>
    </row>
    <row r="11" spans="1:32" ht="14.1" customHeight="1" x14ac:dyDescent="0.2">
      <c r="C11" s="627"/>
      <c r="D11" s="633"/>
      <c r="F11" s="627"/>
      <c r="G11" s="633"/>
      <c r="I11" s="627"/>
      <c r="J11" s="633"/>
      <c r="L11" s="627"/>
      <c r="M11" s="633"/>
      <c r="O11" s="627"/>
      <c r="P11" s="633"/>
      <c r="R11" s="1058"/>
      <c r="S11" s="1058"/>
      <c r="T11" s="1058"/>
      <c r="U11" s="1058"/>
      <c r="V11" s="1058"/>
      <c r="W11" s="1058"/>
      <c r="X11" s="1058"/>
      <c r="Y11" s="1058"/>
      <c r="Z11" s="1058"/>
      <c r="AA11" s="1058"/>
      <c r="AB11" s="1058"/>
      <c r="AC11" s="1058"/>
      <c r="AD11" s="1058"/>
      <c r="AE11" s="1058"/>
      <c r="AF11" s="1058"/>
    </row>
    <row r="12" spans="1:32" ht="14.1" customHeight="1" x14ac:dyDescent="0.2">
      <c r="B12" s="471" t="s">
        <v>281</v>
      </c>
      <c r="C12" s="627"/>
      <c r="D12" s="1045">
        <v>153.80000000000001</v>
      </c>
      <c r="E12" s="471"/>
      <c r="F12" s="627"/>
      <c r="G12" s="1045">
        <v>153.80000000000001</v>
      </c>
      <c r="I12" s="627"/>
      <c r="J12" s="1045">
        <v>153.80000000000001</v>
      </c>
      <c r="L12" s="627"/>
      <c r="M12" s="1045">
        <v>153.80000000000001</v>
      </c>
      <c r="O12" s="627"/>
      <c r="P12" s="1045">
        <v>153.80000000000001</v>
      </c>
      <c r="R12" s="1058"/>
      <c r="S12" s="1058"/>
      <c r="T12" s="1058"/>
      <c r="U12" s="1058"/>
      <c r="V12" s="1058"/>
      <c r="W12" s="1058"/>
      <c r="X12" s="1058"/>
      <c r="Y12" s="1058"/>
      <c r="Z12" s="1058"/>
      <c r="AA12" s="1058"/>
      <c r="AB12" s="1058"/>
      <c r="AC12" s="1058"/>
      <c r="AD12" s="1058"/>
      <c r="AE12" s="1058"/>
      <c r="AF12" s="1061"/>
    </row>
    <row r="13" spans="1:32" ht="14.1" customHeight="1" x14ac:dyDescent="0.2">
      <c r="C13" s="627"/>
      <c r="D13" s="1045"/>
      <c r="F13" s="627"/>
      <c r="G13" s="1045"/>
      <c r="I13" s="627"/>
      <c r="J13" s="1045"/>
      <c r="L13" s="627"/>
      <c r="M13" s="1045"/>
      <c r="O13" s="627"/>
      <c r="P13" s="1045"/>
      <c r="R13" s="1058"/>
      <c r="S13" s="1058"/>
      <c r="T13" s="1058"/>
      <c r="U13" s="1058"/>
      <c r="V13" s="1058"/>
      <c r="W13" s="1058"/>
      <c r="X13" s="1058"/>
      <c r="Y13" s="1058"/>
      <c r="Z13" s="1058"/>
      <c r="AA13" s="1058"/>
      <c r="AB13" s="1058"/>
      <c r="AC13" s="1058"/>
      <c r="AD13" s="1058"/>
      <c r="AE13" s="1058"/>
      <c r="AF13" s="1058"/>
    </row>
    <row r="14" spans="1:32" ht="14.1" customHeight="1" thickBot="1" x14ac:dyDescent="0.25">
      <c r="B14" s="262" t="s">
        <v>278</v>
      </c>
      <c r="C14" s="639" t="s">
        <v>1</v>
      </c>
      <c r="D14" s="1046">
        <v>965.3</v>
      </c>
      <c r="F14" s="639" t="s">
        <v>1</v>
      </c>
      <c r="G14" s="1046">
        <v>953.1</v>
      </c>
      <c r="I14" s="639" t="s">
        <v>1</v>
      </c>
      <c r="J14" s="1046">
        <v>962.6</v>
      </c>
      <c r="L14" s="639" t="s">
        <v>1</v>
      </c>
      <c r="M14" s="1046">
        <v>1107.3</v>
      </c>
      <c r="O14" s="639" t="s">
        <v>1</v>
      </c>
      <c r="P14" s="1046">
        <v>1064.5</v>
      </c>
      <c r="R14" s="1058"/>
      <c r="S14" s="1058"/>
      <c r="T14" s="1058"/>
      <c r="U14" s="1058"/>
      <c r="V14" s="1058"/>
      <c r="W14" s="1058"/>
      <c r="X14" s="1058"/>
      <c r="Y14" s="1065"/>
      <c r="Z14" s="1058"/>
      <c r="AA14" s="1058"/>
      <c r="AB14" s="1065"/>
      <c r="AC14" s="1058"/>
      <c r="AD14" s="1058"/>
      <c r="AE14" s="1065"/>
      <c r="AF14" s="1069"/>
    </row>
    <row r="15" spans="1:32" ht="14.1" customHeight="1" x14ac:dyDescent="0.2">
      <c r="C15" s="627"/>
      <c r="D15" s="633"/>
      <c r="F15" s="627"/>
      <c r="G15" s="633"/>
      <c r="I15" s="627"/>
      <c r="J15" s="633"/>
      <c r="L15" s="627"/>
      <c r="M15" s="633"/>
      <c r="O15" s="627"/>
      <c r="P15" s="633"/>
      <c r="R15" s="1058"/>
      <c r="S15" s="1058"/>
      <c r="T15" s="1058"/>
      <c r="U15" s="1058"/>
      <c r="V15" s="1058"/>
      <c r="W15" s="1058"/>
      <c r="X15" s="1058"/>
      <c r="Y15" s="1058"/>
      <c r="Z15" s="1058"/>
      <c r="AA15" s="1058"/>
      <c r="AB15" s="1058"/>
      <c r="AC15" s="1058"/>
      <c r="AD15" s="1058"/>
      <c r="AE15" s="1058"/>
      <c r="AF15" s="1058"/>
    </row>
    <row r="16" spans="1:32" ht="14.1" customHeight="1" x14ac:dyDescent="0.2">
      <c r="B16" s="262" t="s">
        <v>112</v>
      </c>
      <c r="C16" s="627"/>
      <c r="D16" s="633"/>
      <c r="F16" s="627"/>
      <c r="G16" s="633"/>
      <c r="I16" s="627"/>
      <c r="J16" s="633"/>
      <c r="L16" s="627"/>
      <c r="M16" s="633"/>
      <c r="O16" s="627"/>
      <c r="P16" s="633"/>
      <c r="R16" s="1058"/>
      <c r="S16" s="1058"/>
      <c r="T16" s="1058"/>
      <c r="U16" s="1058"/>
      <c r="V16" s="1058"/>
      <c r="W16" s="1058"/>
      <c r="X16" s="1058"/>
      <c r="Y16" s="1058"/>
      <c r="Z16" s="1058"/>
      <c r="AA16" s="1058"/>
      <c r="AB16" s="1058"/>
      <c r="AC16" s="1058"/>
      <c r="AD16" s="1058"/>
      <c r="AE16" s="1058"/>
      <c r="AF16" s="1058"/>
    </row>
    <row r="17" spans="2:32" ht="14.1" customHeight="1" x14ac:dyDescent="0.2">
      <c r="C17" s="627"/>
      <c r="D17" s="633"/>
      <c r="F17" s="627"/>
      <c r="G17" s="633"/>
      <c r="I17" s="627"/>
      <c r="J17" s="633"/>
      <c r="L17" s="627"/>
      <c r="M17" s="633"/>
      <c r="O17" s="627"/>
      <c r="P17" s="633"/>
      <c r="R17" s="1058"/>
      <c r="S17" s="1058"/>
      <c r="T17" s="1058"/>
      <c r="U17" s="1058"/>
      <c r="V17" s="1058"/>
      <c r="W17" s="1058"/>
      <c r="X17" s="1058"/>
      <c r="Y17" s="1058"/>
      <c r="Z17" s="1058"/>
      <c r="AA17" s="1058"/>
      <c r="AB17" s="1058"/>
      <c r="AC17" s="1058"/>
      <c r="AD17" s="1058"/>
      <c r="AE17" s="1058"/>
      <c r="AF17" s="1058"/>
    </row>
    <row r="18" spans="2:32" ht="14.1" customHeight="1" x14ac:dyDescent="0.2">
      <c r="B18" s="262" t="s">
        <v>138</v>
      </c>
      <c r="C18" s="630"/>
      <c r="D18" s="1047">
        <v>200710560</v>
      </c>
      <c r="F18" s="630"/>
      <c r="G18" s="1047">
        <v>200008691</v>
      </c>
      <c r="I18" s="630"/>
      <c r="J18" s="1047">
        <v>199959265</v>
      </c>
      <c r="L18" s="630"/>
      <c r="M18" s="1047">
        <v>199958275</v>
      </c>
      <c r="O18" s="630"/>
      <c r="P18" s="1047">
        <v>199749615</v>
      </c>
      <c r="R18" s="1058"/>
      <c r="S18" s="1070"/>
      <c r="T18" s="1058"/>
      <c r="U18" s="1058"/>
      <c r="V18" s="1070"/>
      <c r="W18" s="1058"/>
      <c r="X18" s="1058"/>
      <c r="Y18" s="1070"/>
      <c r="Z18" s="1058"/>
      <c r="AA18" s="1058"/>
      <c r="AB18" s="1070"/>
      <c r="AC18" s="1058"/>
      <c r="AD18" s="1058"/>
      <c r="AE18" s="1070"/>
      <c r="AF18" s="1067"/>
    </row>
    <row r="19" spans="2:32" ht="14.1" customHeight="1" x14ac:dyDescent="0.2">
      <c r="B19" s="262" t="s">
        <v>202</v>
      </c>
      <c r="C19" s="627"/>
      <c r="D19" s="1047">
        <v>1307133</v>
      </c>
      <c r="F19" s="627"/>
      <c r="G19" s="1047">
        <v>1814488</v>
      </c>
      <c r="I19" s="627"/>
      <c r="J19" s="1047">
        <v>1854456</v>
      </c>
      <c r="L19" s="627"/>
      <c r="M19" s="1047">
        <v>2432247</v>
      </c>
      <c r="O19" s="627"/>
      <c r="P19" s="1047">
        <v>1934015</v>
      </c>
      <c r="R19" s="1058"/>
      <c r="S19" s="1070"/>
      <c r="T19" s="1058"/>
      <c r="U19" s="1058"/>
      <c r="V19" s="1070"/>
      <c r="W19" s="1058"/>
      <c r="X19" s="1058"/>
      <c r="Y19" s="1070"/>
      <c r="Z19" s="1058"/>
      <c r="AA19" s="1058"/>
      <c r="AB19" s="1070"/>
      <c r="AC19" s="1058"/>
      <c r="AD19" s="1058"/>
      <c r="AE19" s="1070"/>
      <c r="AF19" s="1067"/>
    </row>
    <row r="20" spans="2:32" ht="14.1" customHeight="1" thickBot="1" x14ac:dyDescent="0.25">
      <c r="B20" s="262" t="s">
        <v>212</v>
      </c>
      <c r="C20" s="934"/>
      <c r="D20" s="1048">
        <v>202017693</v>
      </c>
      <c r="E20" s="935"/>
      <c r="F20" s="934"/>
      <c r="G20" s="1048">
        <v>201823179</v>
      </c>
      <c r="H20" s="936"/>
      <c r="I20" s="934"/>
      <c r="J20" s="1048">
        <v>201813721</v>
      </c>
      <c r="K20" s="936"/>
      <c r="L20" s="934"/>
      <c r="M20" s="1048">
        <v>202390522</v>
      </c>
      <c r="N20" s="936"/>
      <c r="O20" s="934"/>
      <c r="P20" s="1048">
        <v>201683630</v>
      </c>
      <c r="R20" s="1058"/>
      <c r="S20" s="1070"/>
      <c r="T20" s="1058"/>
      <c r="U20" s="1058"/>
      <c r="V20" s="1070"/>
      <c r="W20" s="1058"/>
      <c r="X20" s="1058"/>
      <c r="Y20" s="1070"/>
      <c r="Z20" s="1058"/>
      <c r="AA20" s="1058"/>
      <c r="AB20" s="1070"/>
      <c r="AC20" s="1058"/>
      <c r="AD20" s="1058"/>
      <c r="AE20" s="1070"/>
      <c r="AF20" s="1067"/>
    </row>
    <row r="21" spans="2:32" ht="14.1" customHeight="1" x14ac:dyDescent="0.2">
      <c r="C21" s="627"/>
      <c r="D21" s="634"/>
      <c r="F21" s="627"/>
      <c r="G21" s="634"/>
      <c r="I21" s="627"/>
      <c r="J21" s="634"/>
      <c r="L21" s="627"/>
      <c r="M21" s="634"/>
      <c r="O21" s="627"/>
      <c r="P21" s="634"/>
      <c r="R21" s="1058"/>
      <c r="S21" s="1058"/>
      <c r="T21" s="1058"/>
      <c r="U21" s="1058"/>
      <c r="V21" s="1058"/>
      <c r="W21" s="1058"/>
      <c r="X21" s="1058"/>
      <c r="Y21" s="1058"/>
      <c r="Z21" s="1058"/>
      <c r="AA21" s="1058"/>
      <c r="AB21" s="1058"/>
      <c r="AC21" s="1058"/>
      <c r="AD21" s="1058"/>
      <c r="AE21" s="1058"/>
      <c r="AF21" s="1058"/>
    </row>
    <row r="22" spans="2:32" ht="14.1" customHeight="1" x14ac:dyDescent="0.2">
      <c r="C22" s="627"/>
      <c r="D22" s="635"/>
      <c r="F22" s="627"/>
      <c r="G22" s="635"/>
      <c r="I22" s="627"/>
      <c r="J22" s="635"/>
      <c r="L22" s="627"/>
      <c r="M22" s="635"/>
      <c r="O22" s="627"/>
      <c r="P22" s="635"/>
      <c r="R22" s="1058"/>
      <c r="S22" s="1058"/>
      <c r="T22" s="1058"/>
      <c r="U22" s="1058"/>
      <c r="V22" s="1058"/>
      <c r="W22" s="1058"/>
      <c r="X22" s="1058"/>
      <c r="Y22" s="1058"/>
      <c r="Z22" s="1058"/>
      <c r="AA22" s="1058"/>
      <c r="AB22" s="1058"/>
      <c r="AC22" s="1058"/>
      <c r="AD22" s="1058"/>
      <c r="AE22" s="1058"/>
      <c r="AF22" s="1058"/>
    </row>
    <row r="23" spans="2:32" s="281" customFormat="1" ht="14.1" customHeight="1" thickBot="1" x14ac:dyDescent="0.25">
      <c r="B23" s="281" t="s">
        <v>243</v>
      </c>
      <c r="C23" s="629" t="s">
        <v>1</v>
      </c>
      <c r="D23" s="1049">
        <v>5.58</v>
      </c>
      <c r="F23" s="629" t="s">
        <v>1</v>
      </c>
      <c r="G23" s="1049">
        <v>5.53</v>
      </c>
      <c r="H23" s="641"/>
      <c r="I23" s="629" t="s">
        <v>1</v>
      </c>
      <c r="J23" s="1049">
        <v>5.58</v>
      </c>
      <c r="K23" s="641"/>
      <c r="L23" s="629" t="s">
        <v>1</v>
      </c>
      <c r="M23" s="1049">
        <v>6.31</v>
      </c>
      <c r="N23" s="641"/>
      <c r="O23" s="629" t="s">
        <v>1</v>
      </c>
      <c r="P23" s="1049">
        <v>6.1</v>
      </c>
      <c r="R23" s="1058"/>
      <c r="S23" s="1058"/>
      <c r="T23" s="1058"/>
      <c r="U23" s="1058"/>
      <c r="V23" s="1058"/>
      <c r="W23" s="1058"/>
      <c r="X23" s="1058"/>
      <c r="Y23" s="1065"/>
      <c r="Z23" s="1058"/>
      <c r="AA23" s="1058"/>
      <c r="AB23" s="1058"/>
      <c r="AC23" s="1058"/>
      <c r="AD23" s="1058"/>
      <c r="AE23" s="1058"/>
      <c r="AF23" s="1061"/>
    </row>
    <row r="24" spans="2:32" ht="14.1" customHeight="1" x14ac:dyDescent="0.2">
      <c r="C24" s="627"/>
      <c r="D24" s="1050"/>
      <c r="F24" s="627"/>
      <c r="G24" s="1050"/>
      <c r="I24" s="627"/>
      <c r="J24" s="1050"/>
      <c r="L24" s="627"/>
      <c r="M24" s="1050"/>
      <c r="O24" s="627"/>
      <c r="P24" s="1050"/>
      <c r="R24" s="1058"/>
      <c r="S24" s="1058"/>
      <c r="T24" s="1058"/>
      <c r="U24" s="1058"/>
      <c r="V24" s="1058"/>
      <c r="W24" s="1058"/>
      <c r="X24" s="1058"/>
      <c r="Y24" s="1058"/>
      <c r="Z24" s="1058"/>
      <c r="AA24" s="1058"/>
      <c r="AB24" s="1058"/>
      <c r="AC24" s="1058"/>
      <c r="AD24" s="1058"/>
      <c r="AE24" s="1058"/>
      <c r="AF24" s="1058"/>
    </row>
    <row r="25" spans="2:32" s="281" customFormat="1" ht="14.1" customHeight="1" thickBot="1" x14ac:dyDescent="0.25">
      <c r="B25" s="281" t="s">
        <v>241</v>
      </c>
      <c r="C25" s="629" t="s">
        <v>1</v>
      </c>
      <c r="D25" s="1049">
        <v>5.54</v>
      </c>
      <c r="F25" s="629" t="s">
        <v>1</v>
      </c>
      <c r="G25" s="1049">
        <v>5.48</v>
      </c>
      <c r="H25" s="641"/>
      <c r="I25" s="629" t="s">
        <v>1</v>
      </c>
      <c r="J25" s="1049">
        <v>5.53</v>
      </c>
      <c r="K25" s="641"/>
      <c r="L25" s="629" t="s">
        <v>1</v>
      </c>
      <c r="M25" s="1049">
        <v>6.23</v>
      </c>
      <c r="N25" s="641"/>
      <c r="O25" s="629" t="s">
        <v>1</v>
      </c>
      <c r="P25" s="1049">
        <v>6.04</v>
      </c>
      <c r="R25" s="1058"/>
      <c r="S25" s="1058"/>
      <c r="T25" s="1058"/>
      <c r="U25" s="1058"/>
      <c r="V25" s="1058"/>
      <c r="W25" s="1058"/>
      <c r="X25" s="1058"/>
      <c r="Y25" s="1065"/>
      <c r="Z25" s="1058"/>
      <c r="AA25" s="1058"/>
      <c r="AB25" s="1058"/>
      <c r="AC25" s="1058"/>
      <c r="AD25" s="1058"/>
      <c r="AE25" s="1058"/>
      <c r="AF25" s="1061"/>
    </row>
    <row r="26" spans="2:32" s="281" customFormat="1" ht="14.1" customHeight="1" x14ac:dyDescent="0.2">
      <c r="C26" s="640"/>
      <c r="D26" s="1051"/>
      <c r="F26" s="640"/>
      <c r="G26" s="1051"/>
      <c r="H26" s="641"/>
      <c r="I26" s="640"/>
      <c r="J26" s="1051"/>
      <c r="K26" s="641"/>
      <c r="L26" s="640"/>
      <c r="M26" s="1051"/>
      <c r="N26" s="641"/>
      <c r="O26" s="640"/>
      <c r="P26" s="1051"/>
      <c r="R26" s="1058"/>
      <c r="S26" s="1058"/>
      <c r="T26" s="1058"/>
      <c r="U26" s="1058"/>
      <c r="V26" s="1058"/>
      <c r="W26" s="1058"/>
      <c r="X26" s="1058"/>
      <c r="Y26" s="1058"/>
      <c r="Z26" s="1058"/>
      <c r="AA26" s="1058"/>
      <c r="AB26" s="1058"/>
      <c r="AC26" s="1058"/>
      <c r="AD26" s="1058"/>
      <c r="AE26" s="1058"/>
      <c r="AF26" s="1058"/>
    </row>
    <row r="27" spans="2:32" s="281" customFormat="1" ht="14.1" customHeight="1" thickBot="1" x14ac:dyDescent="0.25">
      <c r="B27" s="281" t="s">
        <v>279</v>
      </c>
      <c r="C27" s="629" t="s">
        <v>1</v>
      </c>
      <c r="D27" s="1049">
        <v>4.8099999999999996</v>
      </c>
      <c r="F27" s="629" t="s">
        <v>1</v>
      </c>
      <c r="G27" s="1049">
        <v>4.7699999999999996</v>
      </c>
      <c r="H27" s="641"/>
      <c r="I27" s="629" t="s">
        <v>1</v>
      </c>
      <c r="J27" s="1049">
        <v>4.8099999999999996</v>
      </c>
      <c r="K27" s="641"/>
      <c r="L27" s="629" t="s">
        <v>1</v>
      </c>
      <c r="M27" s="1049">
        <v>5.54</v>
      </c>
      <c r="N27" s="641"/>
      <c r="O27" s="629" t="s">
        <v>1</v>
      </c>
      <c r="P27" s="1049">
        <v>5.33</v>
      </c>
      <c r="R27" s="1058"/>
      <c r="S27" s="1058"/>
      <c r="T27" s="1058"/>
      <c r="U27" s="1058"/>
      <c r="V27" s="1058"/>
      <c r="W27" s="1058"/>
      <c r="X27" s="1058"/>
      <c r="Y27" s="1065"/>
      <c r="Z27" s="1058"/>
      <c r="AA27" s="1058"/>
      <c r="AB27" s="1058"/>
      <c r="AC27" s="1058"/>
      <c r="AD27" s="1058"/>
      <c r="AE27" s="1058"/>
      <c r="AF27" s="1061"/>
    </row>
    <row r="28" spans="2:32" ht="14.1" customHeight="1" x14ac:dyDescent="0.2">
      <c r="C28" s="627"/>
      <c r="D28" s="1050"/>
      <c r="F28" s="627"/>
      <c r="G28" s="1050"/>
      <c r="I28" s="627"/>
      <c r="J28" s="1050"/>
      <c r="L28" s="627"/>
      <c r="M28" s="1050"/>
      <c r="O28" s="627"/>
      <c r="P28" s="1050"/>
      <c r="R28" s="1058"/>
      <c r="S28" s="1058"/>
      <c r="T28" s="1058"/>
      <c r="U28" s="1058"/>
      <c r="V28" s="1058"/>
      <c r="W28" s="1058"/>
      <c r="X28" s="1058"/>
      <c r="Y28" s="1058"/>
      <c r="Z28" s="1058"/>
      <c r="AA28" s="1058"/>
      <c r="AB28" s="1058"/>
      <c r="AC28" s="1058"/>
      <c r="AD28" s="1058"/>
      <c r="AE28" s="1058"/>
      <c r="AF28" s="1058"/>
    </row>
    <row r="29" spans="2:32" s="281" customFormat="1" ht="14.1" customHeight="1" thickBot="1" x14ac:dyDescent="0.25">
      <c r="B29" s="281" t="s">
        <v>280</v>
      </c>
      <c r="C29" s="629" t="s">
        <v>1</v>
      </c>
      <c r="D29" s="1049">
        <v>4.78</v>
      </c>
      <c r="F29" s="629" t="s">
        <v>1</v>
      </c>
      <c r="G29" s="1049">
        <v>4.72</v>
      </c>
      <c r="H29" s="641"/>
      <c r="I29" s="629" t="s">
        <v>1</v>
      </c>
      <c r="J29" s="1049">
        <v>4.7699999999999996</v>
      </c>
      <c r="K29" s="641"/>
      <c r="L29" s="629" t="s">
        <v>1</v>
      </c>
      <c r="M29" s="1049">
        <v>5.47</v>
      </c>
      <c r="N29" s="641"/>
      <c r="O29" s="629" t="s">
        <v>1</v>
      </c>
      <c r="P29" s="1049">
        <v>5.28</v>
      </c>
      <c r="R29" s="1058"/>
      <c r="S29" s="1058"/>
      <c r="T29" s="1058"/>
      <c r="U29" s="1058"/>
      <c r="V29" s="1058"/>
      <c r="W29" s="1058"/>
      <c r="X29" s="1058"/>
      <c r="Y29" s="1065"/>
      <c r="Z29" s="1058"/>
      <c r="AA29" s="1058"/>
      <c r="AB29" s="1058"/>
      <c r="AC29" s="1058"/>
      <c r="AD29" s="1058"/>
      <c r="AE29" s="1058"/>
      <c r="AF29" s="1061"/>
    </row>
    <row r="30" spans="2:32" s="281" customFormat="1" ht="14.1" customHeight="1" x14ac:dyDescent="0.2">
      <c r="C30" s="640"/>
      <c r="D30" s="636"/>
      <c r="F30" s="640"/>
      <c r="G30" s="636"/>
      <c r="H30" s="641"/>
      <c r="I30" s="640"/>
      <c r="J30" s="636"/>
      <c r="K30" s="641"/>
      <c r="L30" s="640"/>
      <c r="M30" s="636"/>
      <c r="N30" s="641"/>
      <c r="O30" s="640"/>
      <c r="P30" s="636"/>
      <c r="R30" s="1058"/>
      <c r="S30" s="1058"/>
      <c r="T30" s="1058"/>
      <c r="U30" s="1058"/>
      <c r="V30" s="1058"/>
      <c r="W30" s="1058"/>
      <c r="X30" s="1058"/>
      <c r="Y30" s="1058"/>
      <c r="Z30" s="1058"/>
      <c r="AA30" s="1058"/>
      <c r="AB30" s="1058"/>
      <c r="AC30" s="1058"/>
      <c r="AD30" s="1058"/>
      <c r="AE30" s="1058"/>
      <c r="AF30" s="1058"/>
    </row>
    <row r="31" spans="2:32" ht="14.1" customHeight="1" x14ac:dyDescent="0.2">
      <c r="C31" s="627"/>
      <c r="D31" s="637"/>
      <c r="F31" s="627"/>
      <c r="G31" s="637"/>
      <c r="I31" s="627"/>
      <c r="J31" s="637"/>
      <c r="L31" s="627"/>
      <c r="M31" s="637"/>
      <c r="O31" s="627"/>
      <c r="P31" s="637"/>
      <c r="R31" s="1058"/>
      <c r="S31" s="1058"/>
      <c r="T31" s="1058"/>
      <c r="U31" s="1058"/>
      <c r="V31" s="1058"/>
      <c r="W31" s="1058"/>
      <c r="X31" s="1058"/>
      <c r="Y31" s="1058"/>
      <c r="Z31" s="1058"/>
      <c r="AA31" s="1058"/>
      <c r="AB31" s="1058"/>
      <c r="AC31" s="1058"/>
      <c r="AD31" s="1058"/>
      <c r="AE31" s="1058"/>
      <c r="AF31" s="1058"/>
    </row>
    <row r="32" spans="2:32" ht="14.1" customHeight="1" x14ac:dyDescent="0.2">
      <c r="B32" s="262" t="s">
        <v>378</v>
      </c>
      <c r="C32" s="630" t="s">
        <v>1</v>
      </c>
      <c r="D32" s="1050">
        <v>0.1</v>
      </c>
      <c r="F32" s="630" t="s">
        <v>1</v>
      </c>
      <c r="G32" s="1050">
        <v>0</v>
      </c>
      <c r="I32" s="630" t="s">
        <v>1</v>
      </c>
      <c r="J32" s="1050">
        <v>0.05</v>
      </c>
      <c r="L32" s="630" t="s">
        <v>1</v>
      </c>
      <c r="M32" s="1050">
        <v>0</v>
      </c>
      <c r="O32" s="630" t="s">
        <v>1</v>
      </c>
      <c r="P32" s="1050">
        <v>0.1</v>
      </c>
      <c r="R32" s="1058"/>
      <c r="S32" s="1058"/>
      <c r="T32" s="1058"/>
      <c r="U32" s="1058"/>
      <c r="V32" s="1065"/>
      <c r="W32" s="1058"/>
      <c r="X32" s="1058"/>
      <c r="Y32" s="1058"/>
      <c r="Z32" s="1058"/>
      <c r="AA32" s="1058"/>
      <c r="AB32" s="1058"/>
      <c r="AC32" s="1058"/>
      <c r="AD32" s="1058"/>
      <c r="AE32" s="1058"/>
      <c r="AF32" s="1061"/>
    </row>
    <row r="33" spans="2:32" ht="14.1" customHeight="1" x14ac:dyDescent="0.2">
      <c r="B33" s="262" t="s">
        <v>379</v>
      </c>
      <c r="C33" s="627"/>
      <c r="D33" s="638">
        <v>2.9000000000000001E-2</v>
      </c>
      <c r="F33" s="627"/>
      <c r="G33" s="638">
        <v>-8.9999999999999993E-3</v>
      </c>
      <c r="I33" s="627"/>
      <c r="J33" s="638">
        <v>-0.104</v>
      </c>
      <c r="L33" s="627"/>
      <c r="M33" s="638">
        <v>3.2000000000000001E-2</v>
      </c>
      <c r="O33" s="627"/>
      <c r="P33" s="638">
        <v>2.7E-2</v>
      </c>
      <c r="R33" s="1058"/>
      <c r="S33" s="1059"/>
      <c r="T33" s="1058"/>
      <c r="U33" s="1058"/>
      <c r="V33" s="1059"/>
      <c r="W33" s="1058"/>
      <c r="X33" s="1058"/>
      <c r="Y33" s="1059"/>
      <c r="Z33" s="1058"/>
      <c r="AA33" s="1058"/>
      <c r="AB33" s="1059"/>
      <c r="AC33" s="1058"/>
      <c r="AD33" s="1058"/>
      <c r="AE33" s="1059"/>
      <c r="AF33" s="1066"/>
    </row>
    <row r="34" spans="2:32" ht="14.1" customHeight="1" x14ac:dyDescent="0.2">
      <c r="B34" s="262" t="s">
        <v>380</v>
      </c>
      <c r="C34" s="627"/>
      <c r="D34" s="638">
        <v>-5.8000000000000003E-2</v>
      </c>
      <c r="F34" s="627"/>
      <c r="G34" s="638">
        <v>-5.8999999999999997E-2</v>
      </c>
      <c r="I34" s="627"/>
      <c r="J34" s="638">
        <v>-0.02</v>
      </c>
      <c r="L34" s="627"/>
      <c r="M34" s="638">
        <v>0.122</v>
      </c>
      <c r="O34" s="627"/>
      <c r="P34" s="638">
        <v>0.123</v>
      </c>
      <c r="R34" s="1058"/>
      <c r="S34" s="1059"/>
      <c r="T34" s="1058"/>
      <c r="U34" s="1058"/>
      <c r="V34" s="1059"/>
      <c r="W34" s="1058"/>
      <c r="X34" s="1058"/>
      <c r="Y34" s="1059"/>
      <c r="Z34" s="1058"/>
      <c r="AA34" s="1058"/>
      <c r="AB34" s="1059"/>
      <c r="AC34" s="1058"/>
      <c r="AD34" s="1058"/>
      <c r="AE34" s="1059"/>
      <c r="AF34" s="1066"/>
    </row>
    <row r="35" spans="2:32" ht="28.5" customHeight="1" x14ac:dyDescent="0.2">
      <c r="B35" s="1076" t="s">
        <v>430</v>
      </c>
      <c r="C35" s="627"/>
      <c r="D35" s="638">
        <v>0.17899999999999999</v>
      </c>
      <c r="F35" s="627"/>
      <c r="G35" s="638">
        <v>0.17899999999999999</v>
      </c>
      <c r="I35" s="627"/>
      <c r="J35" s="638">
        <v>0.18</v>
      </c>
      <c r="L35" s="627"/>
      <c r="M35" s="638">
        <v>0.185</v>
      </c>
      <c r="O35" s="627"/>
      <c r="P35" s="638">
        <v>0.185</v>
      </c>
      <c r="R35" s="1058"/>
      <c r="S35" s="1059"/>
      <c r="T35" s="1058"/>
      <c r="U35" s="1058"/>
      <c r="V35" s="1059"/>
      <c r="W35" s="1058"/>
      <c r="X35" s="1058"/>
      <c r="Y35" s="1059"/>
      <c r="Z35" s="1058"/>
      <c r="AA35" s="1058"/>
      <c r="AB35" s="1059"/>
      <c r="AC35" s="1058"/>
      <c r="AD35" s="1058"/>
      <c r="AE35" s="1059"/>
      <c r="AF35" s="1066"/>
    </row>
    <row r="36" spans="2:32" ht="28.5" customHeight="1" x14ac:dyDescent="0.2">
      <c r="B36" s="1076" t="s">
        <v>431</v>
      </c>
      <c r="C36" s="628"/>
      <c r="D36" s="638">
        <v>0.16800000000000001</v>
      </c>
      <c r="G36" s="638">
        <v>0.16900000000000001</v>
      </c>
      <c r="J36" s="638">
        <v>0.17</v>
      </c>
      <c r="M36" s="638">
        <v>0.17499999999999999</v>
      </c>
      <c r="P36" s="638">
        <v>0.17499999999999999</v>
      </c>
      <c r="R36" s="1058"/>
      <c r="S36" s="1059"/>
      <c r="T36" s="1058"/>
      <c r="U36" s="1058"/>
      <c r="V36" s="1059"/>
      <c r="W36" s="1058"/>
      <c r="X36" s="1058"/>
      <c r="Y36" s="1059"/>
      <c r="Z36" s="1058"/>
      <c r="AA36" s="1058"/>
      <c r="AB36" s="1059"/>
      <c r="AC36" s="1058"/>
      <c r="AD36" s="1058"/>
      <c r="AE36" s="1059"/>
      <c r="AF36" s="1066"/>
    </row>
    <row r="37" spans="2:32" ht="28.5" customHeight="1" x14ac:dyDescent="0.2">
      <c r="B37" s="1076" t="s">
        <v>432</v>
      </c>
      <c r="C37" s="627"/>
      <c r="D37" s="638">
        <v>6.4790000000000001</v>
      </c>
      <c r="F37" s="627"/>
      <c r="G37" s="638">
        <v>6.2069999999999999</v>
      </c>
      <c r="I37" s="627"/>
      <c r="J37" s="638">
        <v>6.016</v>
      </c>
      <c r="L37" s="627"/>
      <c r="M37" s="638">
        <v>6.0190000000000001</v>
      </c>
      <c r="O37" s="627"/>
      <c r="P37" s="638">
        <v>5.7590000000000003</v>
      </c>
      <c r="R37" s="1058"/>
      <c r="S37" s="1059"/>
      <c r="T37" s="1058"/>
      <c r="U37" s="1058"/>
      <c r="V37" s="1059"/>
      <c r="W37" s="1058"/>
      <c r="X37" s="1058"/>
      <c r="Y37" s="1059"/>
      <c r="Z37" s="1058"/>
      <c r="AA37" s="1058"/>
      <c r="AB37" s="1059"/>
      <c r="AC37" s="1058"/>
      <c r="AD37" s="1058"/>
      <c r="AE37" s="1059"/>
      <c r="AF37" s="1066"/>
    </row>
    <row r="38" spans="2:32" ht="14.1" customHeight="1" x14ac:dyDescent="0.2">
      <c r="C38" s="628"/>
      <c r="D38" s="1038"/>
      <c r="G38" s="1038"/>
      <c r="J38" s="1038"/>
      <c r="M38" s="1038"/>
      <c r="P38" s="1038"/>
      <c r="R38" s="1058"/>
      <c r="S38" s="1058"/>
      <c r="T38" s="1058"/>
      <c r="U38" s="1058"/>
      <c r="V38" s="1058"/>
      <c r="W38" s="1058"/>
      <c r="X38" s="1058"/>
      <c r="Y38" s="1058"/>
      <c r="Z38" s="1058"/>
      <c r="AA38" s="1058"/>
      <c r="AB38" s="1058"/>
      <c r="AC38" s="1058"/>
      <c r="AD38" s="1058"/>
      <c r="AE38" s="1058"/>
      <c r="AF38" s="1058"/>
    </row>
    <row r="39" spans="2:32" ht="14.1" customHeight="1" x14ac:dyDescent="0.2">
      <c r="B39" s="262" t="s">
        <v>381</v>
      </c>
      <c r="C39" s="628"/>
      <c r="D39" s="638">
        <v>3.4000000000000002E-2</v>
      </c>
      <c r="G39" s="638">
        <v>-1.0999999999999999E-2</v>
      </c>
      <c r="J39" s="638">
        <v>-0.11899999999999999</v>
      </c>
      <c r="M39" s="638">
        <v>3.5999999999999997E-2</v>
      </c>
      <c r="P39" s="638">
        <v>3.1E-2</v>
      </c>
      <c r="R39" s="1058"/>
      <c r="S39" s="1059"/>
      <c r="T39" s="1058"/>
      <c r="U39" s="1058"/>
      <c r="V39" s="1059"/>
      <c r="W39" s="1058"/>
      <c r="X39" s="1058"/>
      <c r="Y39" s="1059"/>
      <c r="Z39" s="1058"/>
      <c r="AA39" s="1058"/>
      <c r="AB39" s="1059"/>
      <c r="AC39" s="1058"/>
      <c r="AD39" s="1058"/>
      <c r="AE39" s="1059"/>
      <c r="AF39" s="1066"/>
    </row>
    <row r="40" spans="2:32" ht="14.1" customHeight="1" x14ac:dyDescent="0.2">
      <c r="B40" s="262" t="s">
        <v>382</v>
      </c>
      <c r="C40" s="628"/>
      <c r="D40" s="638">
        <v>-6.7000000000000004E-2</v>
      </c>
      <c r="G40" s="638">
        <v>-6.8000000000000005E-2</v>
      </c>
      <c r="J40" s="638">
        <v>-2.3E-2</v>
      </c>
      <c r="M40" s="638">
        <v>0.14199999999999999</v>
      </c>
      <c r="P40" s="1052">
        <v>0.14099999999999999</v>
      </c>
      <c r="R40" s="1058"/>
      <c r="S40" s="1059"/>
      <c r="T40" s="1058"/>
      <c r="U40" s="1058"/>
      <c r="V40" s="1059"/>
      <c r="W40" s="1058"/>
      <c r="X40" s="1058"/>
      <c r="Y40" s="1059"/>
      <c r="Z40" s="1058"/>
      <c r="AA40" s="1058"/>
      <c r="AB40" s="1059"/>
      <c r="AC40" s="1058"/>
      <c r="AD40" s="1058"/>
      <c r="AE40" s="1059"/>
      <c r="AF40" s="1066"/>
    </row>
    <row r="41" spans="2:32" ht="14.1" customHeight="1" x14ac:dyDescent="0.2"/>
    <row r="42" spans="2:32" ht="13.5" customHeight="1" x14ac:dyDescent="0.2">
      <c r="B42" s="1149" t="s">
        <v>433</v>
      </c>
      <c r="C42" s="1149"/>
      <c r="D42" s="1149"/>
      <c r="E42" s="1149"/>
      <c r="F42" s="1149"/>
      <c r="G42" s="1149"/>
      <c r="H42" s="1149"/>
      <c r="I42" s="1149"/>
      <c r="J42" s="1149"/>
      <c r="K42" s="1149"/>
      <c r="L42" s="1149"/>
      <c r="M42" s="1149"/>
      <c r="N42" s="1149"/>
      <c r="O42" s="1149"/>
      <c r="P42" s="1149"/>
    </row>
    <row r="43" spans="2:32" x14ac:dyDescent="0.2">
      <c r="B43" s="1149"/>
      <c r="C43" s="1149"/>
      <c r="D43" s="1149"/>
      <c r="E43" s="1149"/>
      <c r="F43" s="1149"/>
      <c r="G43" s="1149"/>
      <c r="H43" s="1149"/>
      <c r="I43" s="1149"/>
      <c r="J43" s="1149"/>
      <c r="K43" s="1149"/>
      <c r="L43" s="1149"/>
      <c r="M43" s="1149"/>
      <c r="N43" s="1149"/>
      <c r="O43" s="1149"/>
      <c r="P43" s="1149"/>
    </row>
  </sheetData>
  <mergeCells count="2">
    <mergeCell ref="B1:P1"/>
    <mergeCell ref="B42:P43"/>
  </mergeCells>
  <pageMargins left="0.56000000000000005" right="0.52" top="0.61" bottom="0.68" header="0.5" footer="0.31"/>
  <pageSetup scale="68" orientation="landscape" horizontalDpi="1200" verticalDpi="1200" r:id="rId1"/>
  <headerFooter alignWithMargins="0">
    <oddHeader>&amp;R&amp;G</oddHeader>
    <oddFooter>&amp;C&amp;11PAGE 20</oddFooter>
  </headerFooter>
  <customProperties>
    <customPr name="layoutContexts" r:id="rId2"/>
    <customPr name="SaveUndoMode"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42578125" style="9" customWidth="1"/>
    <col min="3" max="3" width="2.42578125" style="9" customWidth="1"/>
    <col min="4" max="4" width="16.42578125" style="9" customWidth="1"/>
    <col min="5" max="5" width="2.5703125" style="9" customWidth="1"/>
    <col min="6" max="6" width="2.42578125" style="9" customWidth="1"/>
    <col min="7" max="7" width="16.42578125" style="9" customWidth="1"/>
    <col min="8" max="8" width="2.5703125" style="9" customWidth="1"/>
    <col min="9" max="16384" width="9.140625" style="9"/>
  </cols>
  <sheetData>
    <row r="1" spans="1:8" ht="15.75" x14ac:dyDescent="0.25">
      <c r="B1" s="1108" t="s">
        <v>228</v>
      </c>
      <c r="C1" s="1108"/>
      <c r="D1" s="1108"/>
      <c r="E1" s="1108"/>
      <c r="F1" s="1108"/>
      <c r="G1" s="1108"/>
      <c r="H1" s="1108"/>
    </row>
    <row r="2" spans="1:8" ht="15.75" x14ac:dyDescent="0.25">
      <c r="B2" s="1108" t="s">
        <v>276</v>
      </c>
      <c r="C2" s="1108"/>
      <c r="D2" s="1108"/>
      <c r="E2" s="1108"/>
      <c r="F2" s="1108"/>
      <c r="G2" s="1108"/>
      <c r="H2" s="1108"/>
    </row>
    <row r="3" spans="1:8" ht="12.75" customHeight="1" x14ac:dyDescent="0.2">
      <c r="A3" s="8"/>
    </row>
    <row r="4" spans="1:8" ht="12.75" customHeight="1" x14ac:dyDescent="0.2">
      <c r="A4" s="8"/>
    </row>
    <row r="5" spans="1:8" ht="12.75" customHeight="1" x14ac:dyDescent="0.25">
      <c r="B5" s="142"/>
      <c r="C5" s="142"/>
      <c r="D5" s="142"/>
      <c r="E5" s="142"/>
      <c r="F5" s="142"/>
      <c r="G5" s="142"/>
      <c r="H5" s="142"/>
    </row>
    <row r="6" spans="1:8" ht="12.75" customHeight="1" x14ac:dyDescent="0.2">
      <c r="B6" s="399"/>
      <c r="C6" s="399"/>
      <c r="D6" s="399"/>
      <c r="E6" s="399"/>
      <c r="F6" s="399"/>
      <c r="G6" s="399"/>
      <c r="H6" s="399"/>
    </row>
    <row r="7" spans="1:8" x14ac:dyDescent="0.2">
      <c r="C7" s="443"/>
      <c r="D7" s="346" t="s">
        <v>274</v>
      </c>
      <c r="F7" s="443"/>
      <c r="G7" s="346" t="s">
        <v>245</v>
      </c>
    </row>
    <row r="8" spans="1:8" ht="14.1" customHeight="1" x14ac:dyDescent="0.2">
      <c r="B8" s="9" t="s">
        <v>110</v>
      </c>
      <c r="C8" s="10"/>
      <c r="D8" s="32"/>
      <c r="F8" s="10"/>
      <c r="G8" s="32"/>
    </row>
    <row r="9" spans="1:8" ht="14.1" customHeight="1" x14ac:dyDescent="0.2">
      <c r="C9" s="10"/>
      <c r="D9" s="32"/>
      <c r="F9" s="10"/>
      <c r="G9" s="32"/>
    </row>
    <row r="10" spans="1:8" ht="14.1" customHeight="1" x14ac:dyDescent="0.2">
      <c r="B10" s="9" t="s">
        <v>239</v>
      </c>
      <c r="C10" s="11" t="s">
        <v>1</v>
      </c>
      <c r="D10" s="29">
        <f>'Balance Sheets'!J44-'Balance Sheets'!J21</f>
        <v>962.6</v>
      </c>
      <c r="F10" s="11" t="s">
        <v>1</v>
      </c>
      <c r="G10" s="29">
        <f>'Balance Sheets'!P44-'Balance Sheets'!P21</f>
        <v>1064.5</v>
      </c>
    </row>
    <row r="11" spans="1:8" ht="14.1" customHeight="1" x14ac:dyDescent="0.2">
      <c r="B11" s="9" t="s">
        <v>192</v>
      </c>
      <c r="C11" s="10"/>
      <c r="D11" s="29">
        <v>140.30000000000001</v>
      </c>
      <c r="F11" s="10"/>
      <c r="G11" s="29">
        <v>141.9</v>
      </c>
    </row>
    <row r="12" spans="1:8" ht="14.1" hidden="1" customHeight="1" x14ac:dyDescent="0.2">
      <c r="B12" s="9" t="s">
        <v>193</v>
      </c>
      <c r="C12" s="10"/>
      <c r="D12" s="29">
        <v>0</v>
      </c>
      <c r="F12" s="10"/>
      <c r="G12" s="29">
        <v>0</v>
      </c>
    </row>
    <row r="13" spans="1:8" ht="14.1" customHeight="1" x14ac:dyDescent="0.2">
      <c r="C13" s="10"/>
      <c r="D13" s="29"/>
      <c r="F13" s="10"/>
      <c r="G13" s="29"/>
    </row>
    <row r="14" spans="1:8" ht="14.1" customHeight="1" thickBot="1" x14ac:dyDescent="0.25">
      <c r="B14" s="9" t="s">
        <v>111</v>
      </c>
      <c r="C14" s="49" t="s">
        <v>1</v>
      </c>
      <c r="D14" s="48">
        <f>SUM(D10:D13)</f>
        <v>1102.9000000000001</v>
      </c>
      <c r="F14" s="49" t="s">
        <v>1</v>
      </c>
      <c r="G14" s="48">
        <f>SUM(G10:G13)</f>
        <v>1206.4000000000001</v>
      </c>
    </row>
    <row r="15" spans="1:8" ht="14.1" customHeight="1" x14ac:dyDescent="0.2">
      <c r="C15" s="10"/>
      <c r="D15" s="29"/>
      <c r="F15" s="10"/>
      <c r="G15" s="29"/>
    </row>
    <row r="16" spans="1:8" ht="14.1" customHeight="1" x14ac:dyDescent="0.2">
      <c r="C16" s="10"/>
      <c r="D16" s="29"/>
      <c r="F16" s="10"/>
      <c r="G16" s="29"/>
    </row>
    <row r="17" spans="2:8" ht="14.1" customHeight="1" x14ac:dyDescent="0.2">
      <c r="B17" s="9" t="s">
        <v>112</v>
      </c>
      <c r="C17" s="10"/>
      <c r="D17" s="29"/>
      <c r="F17" s="10"/>
      <c r="G17" s="29"/>
    </row>
    <row r="18" spans="2:8" ht="14.1" customHeight="1" x14ac:dyDescent="0.2">
      <c r="C18" s="10"/>
      <c r="D18" s="29"/>
      <c r="F18" s="10"/>
      <c r="G18" s="29"/>
    </row>
    <row r="19" spans="2:8" ht="14.1" customHeight="1" x14ac:dyDescent="0.2">
      <c r="B19" s="9" t="s">
        <v>138</v>
      </c>
      <c r="C19" s="11"/>
      <c r="D19" s="122">
        <v>181771038</v>
      </c>
      <c r="F19" s="11"/>
      <c r="G19" s="122">
        <v>181026145</v>
      </c>
    </row>
    <row r="20" spans="2:8" ht="14.1" customHeight="1" x14ac:dyDescent="0.2">
      <c r="B20" s="9" t="s">
        <v>200</v>
      </c>
      <c r="C20" s="347"/>
      <c r="D20" s="122">
        <v>28793021</v>
      </c>
      <c r="F20" s="347"/>
      <c r="G20" s="122">
        <v>29116692</v>
      </c>
    </row>
    <row r="21" spans="2:8" ht="14.1" customHeight="1" x14ac:dyDescent="0.2">
      <c r="B21" s="9" t="s">
        <v>201</v>
      </c>
      <c r="C21" s="10"/>
      <c r="D21" s="122">
        <v>0</v>
      </c>
      <c r="F21" s="10"/>
      <c r="G21" s="122">
        <v>0</v>
      </c>
    </row>
    <row r="22" spans="2:8" ht="14.1" customHeight="1" x14ac:dyDescent="0.2">
      <c r="B22" s="9" t="s">
        <v>202</v>
      </c>
      <c r="C22" s="10"/>
      <c r="D22" s="122">
        <v>2900651</v>
      </c>
      <c r="F22" s="10"/>
      <c r="G22" s="122">
        <v>3489304</v>
      </c>
    </row>
    <row r="23" spans="2:8" ht="14.1" customHeight="1" thickBot="1" x14ac:dyDescent="0.25">
      <c r="B23" s="358" t="s">
        <v>212</v>
      </c>
      <c r="C23" s="49"/>
      <c r="D23" s="123">
        <f>SUM(D19:D22)</f>
        <v>213464710</v>
      </c>
      <c r="E23" s="358"/>
      <c r="F23" s="49"/>
      <c r="G23" s="123">
        <f>SUM(G19:G22)</f>
        <v>213632141</v>
      </c>
      <c r="H23" s="358"/>
    </row>
    <row r="24" spans="2:8" ht="14.1" customHeight="1" x14ac:dyDescent="0.2">
      <c r="C24" s="10"/>
      <c r="D24" s="122"/>
      <c r="F24" s="10"/>
      <c r="G24" s="122"/>
    </row>
    <row r="25" spans="2:8" ht="14.1" customHeight="1" x14ac:dyDescent="0.2">
      <c r="C25" s="10"/>
      <c r="D25" s="116"/>
      <c r="F25" s="10"/>
      <c r="G25" s="116"/>
    </row>
    <row r="26" spans="2:8" s="350" customFormat="1" ht="14.1" customHeight="1" thickBot="1" x14ac:dyDescent="0.25">
      <c r="B26" s="350" t="s">
        <v>243</v>
      </c>
      <c r="C26" s="351" t="s">
        <v>1</v>
      </c>
      <c r="D26" s="261">
        <f>(D10*1000000)/D19</f>
        <v>5.3</v>
      </c>
      <c r="F26" s="351" t="s">
        <v>1</v>
      </c>
      <c r="G26" s="261">
        <f>(G10*1000000)/G19</f>
        <v>5.88</v>
      </c>
    </row>
    <row r="27" spans="2:8" ht="14.1" customHeight="1" x14ac:dyDescent="0.2">
      <c r="C27" s="10"/>
      <c r="D27" s="124"/>
      <c r="F27" s="10"/>
      <c r="G27" s="124"/>
    </row>
    <row r="28" spans="2:8" s="350" customFormat="1" ht="14.1" customHeight="1" thickBot="1" x14ac:dyDescent="0.25">
      <c r="B28" s="350" t="s">
        <v>241</v>
      </c>
      <c r="C28" s="351" t="s">
        <v>1</v>
      </c>
      <c r="D28" s="261">
        <f>(D14*1000000)/D23</f>
        <v>5.17</v>
      </c>
      <c r="F28" s="351" t="s">
        <v>1</v>
      </c>
      <c r="G28" s="261">
        <f>(G14*1000000)/G23</f>
        <v>5.65</v>
      </c>
    </row>
    <row r="29" spans="2:8" ht="14.1" customHeight="1" x14ac:dyDescent="0.2">
      <c r="C29" s="10"/>
      <c r="D29" s="125"/>
      <c r="F29" s="10"/>
      <c r="G29" s="125"/>
    </row>
    <row r="30" spans="2:8" ht="14.1" customHeight="1" x14ac:dyDescent="0.2">
      <c r="B30" s="9" t="s">
        <v>203</v>
      </c>
      <c r="C30" s="11" t="s">
        <v>1</v>
      </c>
      <c r="D30" s="124">
        <v>0.3</v>
      </c>
      <c r="F30" s="11" t="s">
        <v>1</v>
      </c>
      <c r="G30" s="124">
        <v>0.45</v>
      </c>
    </row>
    <row r="31" spans="2:8" ht="14.1" customHeight="1" x14ac:dyDescent="0.2">
      <c r="B31" s="9" t="s">
        <v>204</v>
      </c>
      <c r="C31" s="10"/>
      <c r="D31" s="354">
        <v>5.2999999999999999E-2</v>
      </c>
      <c r="F31" s="10"/>
      <c r="G31" s="354" t="s">
        <v>3</v>
      </c>
    </row>
    <row r="32" spans="2:8" ht="14.1" customHeight="1" x14ac:dyDescent="0.2"/>
    <row r="33" spans="2:8" ht="14.1" customHeight="1" x14ac:dyDescent="0.2"/>
    <row r="34" spans="2:8" ht="14.1" customHeight="1" x14ac:dyDescent="0.2">
      <c r="B34" s="1150" t="s">
        <v>226</v>
      </c>
      <c r="C34" s="1150"/>
      <c r="D34" s="1150"/>
      <c r="E34" s="1150"/>
      <c r="F34" s="1150"/>
      <c r="G34" s="1150"/>
      <c r="H34" s="1150"/>
    </row>
    <row r="35" spans="2:8" ht="14.1" customHeight="1" x14ac:dyDescent="0.2">
      <c r="B35" s="1150" t="s">
        <v>205</v>
      </c>
      <c r="C35" s="1150"/>
      <c r="D35" s="1150"/>
      <c r="E35" s="1150"/>
      <c r="F35" s="1150"/>
      <c r="G35" s="1150"/>
      <c r="H35" s="1150"/>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zoomScaleNormal="100" zoomScaleSheetLayoutView="90" workbookViewId="0">
      <selection activeCell="K34" sqref="K34"/>
    </sheetView>
  </sheetViews>
  <sheetFormatPr defaultRowHeight="18" x14ac:dyDescent="0.35"/>
  <cols>
    <col min="1" max="1" width="0.85546875" style="386" customWidth="1"/>
    <col min="2" max="14" width="10.7109375" style="386" customWidth="1"/>
    <col min="15" max="16384" width="9.140625" style="386"/>
  </cols>
  <sheetData>
    <row r="1" ht="4.5" customHeight="1" x14ac:dyDescent="0.35"/>
    <row r="2" ht="18" customHeight="1" x14ac:dyDescent="0.35"/>
    <row r="3" ht="18" customHeight="1" x14ac:dyDescent="0.35"/>
    <row r="4" ht="18" customHeight="1" x14ac:dyDescent="0.35"/>
    <row r="5" ht="18" customHeight="1" x14ac:dyDescent="0.35"/>
    <row r="6" ht="18" customHeight="1" x14ac:dyDescent="0.35"/>
    <row r="7" ht="18" customHeight="1" x14ac:dyDescent="0.35"/>
    <row r="8" ht="18" customHeight="1" x14ac:dyDescent="0.35"/>
    <row r="9" ht="18" customHeight="1" x14ac:dyDescent="0.35"/>
    <row r="10" ht="18" customHeight="1" x14ac:dyDescent="0.35"/>
    <row r="11" ht="18" customHeight="1" x14ac:dyDescent="0.35"/>
    <row r="12" ht="18" customHeight="1" x14ac:dyDescent="0.35"/>
    <row r="13" ht="18" customHeight="1" x14ac:dyDescent="0.35"/>
    <row r="14" ht="18" customHeight="1" x14ac:dyDescent="0.35"/>
    <row r="15" ht="18" customHeight="1" x14ac:dyDescent="0.35"/>
    <row r="16" ht="18" customHeight="1" x14ac:dyDescent="0.35"/>
    <row r="17" ht="18" customHeight="1" x14ac:dyDescent="0.35"/>
    <row r="18" ht="18" customHeight="1" x14ac:dyDescent="0.35"/>
    <row r="19" ht="18" customHeight="1" x14ac:dyDescent="0.35"/>
    <row r="20" ht="18" customHeight="1" x14ac:dyDescent="0.35"/>
    <row r="21" ht="18" customHeight="1" x14ac:dyDescent="0.35"/>
    <row r="22" ht="18" customHeight="1" x14ac:dyDescent="0.35"/>
    <row r="23" ht="18" customHeight="1" x14ac:dyDescent="0.35"/>
    <row r="24" ht="18" customHeight="1" x14ac:dyDescent="0.35"/>
    <row r="25" ht="18" customHeight="1" x14ac:dyDescent="0.35"/>
    <row r="26" ht="18" customHeight="1" x14ac:dyDescent="0.35"/>
    <row r="27" ht="18" customHeight="1" x14ac:dyDescent="0.35"/>
    <row r="28" ht="18" customHeight="1" x14ac:dyDescent="0.35"/>
    <row r="29" ht="18" customHeight="1" x14ac:dyDescent="0.35"/>
    <row r="30" ht="18" customHeight="1" x14ac:dyDescent="0.35"/>
  </sheetData>
  <printOptions horizontalCentered="1"/>
  <pageMargins left="0.48" right="0.51" top="0.83" bottom="0.57999999999999996" header="0.44" footer="0.27"/>
  <pageSetup scale="92" orientation="landscape" r:id="rId1"/>
  <headerFooter>
    <oddHeader>&amp;R&amp;G</oddHeader>
  </headerFooter>
  <customProperties>
    <customPr name="layoutContexts" r:id="rId2"/>
    <customPr name="SaveUndoMode" r:id="rId3"/>
  </customPropertie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5703125" style="9" customWidth="1"/>
    <col min="3" max="3" width="2.28515625" style="9" customWidth="1"/>
    <col min="4" max="4" width="16.7109375" style="9" customWidth="1"/>
    <col min="5" max="5" width="2.42578125" style="9" customWidth="1"/>
    <col min="6" max="6" width="2.28515625" style="9" customWidth="1"/>
    <col min="7" max="7" width="16.7109375" style="9" customWidth="1"/>
    <col min="8" max="8" width="2.42578125" style="9" customWidth="1"/>
    <col min="9" max="16384" width="9.140625" style="9"/>
  </cols>
  <sheetData>
    <row r="1" spans="1:16" ht="15.75" x14ac:dyDescent="0.25">
      <c r="B1" s="1108" t="s">
        <v>228</v>
      </c>
      <c r="C1" s="1108"/>
      <c r="D1" s="1108"/>
      <c r="E1" s="1108"/>
      <c r="F1" s="1108"/>
      <c r="G1" s="1108"/>
      <c r="H1" s="1108"/>
    </row>
    <row r="2" spans="1:16" ht="15.75" x14ac:dyDescent="0.25">
      <c r="B2" s="1108" t="s">
        <v>277</v>
      </c>
      <c r="C2" s="1108"/>
      <c r="D2" s="1108"/>
      <c r="E2" s="1108"/>
      <c r="F2" s="1108"/>
      <c r="G2" s="1108"/>
      <c r="H2" s="1108"/>
    </row>
    <row r="3" spans="1:16" ht="12.75" customHeight="1" x14ac:dyDescent="0.2">
      <c r="A3" s="8"/>
    </row>
    <row r="4" spans="1:16" ht="12.75" customHeight="1" x14ac:dyDescent="0.2">
      <c r="A4" s="8"/>
    </row>
    <row r="5" spans="1:16" ht="12.75" customHeight="1" x14ac:dyDescent="0.25">
      <c r="B5" s="142"/>
      <c r="C5" s="142"/>
      <c r="D5" s="142"/>
      <c r="E5" s="142"/>
      <c r="F5" s="142"/>
      <c r="G5" s="142"/>
      <c r="H5" s="142"/>
    </row>
    <row r="6" spans="1:16" ht="12.75" customHeight="1" x14ac:dyDescent="0.2">
      <c r="B6" s="399"/>
      <c r="C6" s="399"/>
      <c r="D6" s="399"/>
      <c r="E6" s="399"/>
      <c r="F6" s="399"/>
      <c r="G6" s="399"/>
      <c r="H6" s="399"/>
    </row>
    <row r="7" spans="1:16" x14ac:dyDescent="0.2">
      <c r="C7" s="443"/>
      <c r="D7" s="346" t="s">
        <v>274</v>
      </c>
      <c r="F7" s="443"/>
      <c r="G7" s="346" t="s">
        <v>245</v>
      </c>
    </row>
    <row r="8" spans="1:16" x14ac:dyDescent="0.2">
      <c r="C8" s="442"/>
      <c r="D8" s="293"/>
      <c r="F8" s="442"/>
      <c r="G8" s="293"/>
    </row>
    <row r="9" spans="1:16" ht="12.75" customHeight="1" x14ac:dyDescent="0.2">
      <c r="C9" s="10"/>
      <c r="D9" s="116"/>
      <c r="F9" s="10"/>
      <c r="G9" s="116"/>
    </row>
    <row r="10" spans="1:16" ht="14.1" customHeight="1" x14ac:dyDescent="0.2">
      <c r="B10" s="358" t="s">
        <v>239</v>
      </c>
      <c r="C10" s="11" t="s">
        <v>1</v>
      </c>
      <c r="D10" s="116">
        <f>'Balance Sheets'!J44-'Balance Sheets'!J21</f>
        <v>962.6</v>
      </c>
      <c r="F10" s="11" t="s">
        <v>1</v>
      </c>
      <c r="G10" s="116">
        <f>'Balance Sheets'!P44-'Balance Sheets'!P21</f>
        <v>1064.5</v>
      </c>
      <c r="I10" s="29"/>
      <c r="J10" s="10"/>
      <c r="K10" s="11"/>
      <c r="L10" s="12"/>
      <c r="M10" s="10"/>
      <c r="N10" s="11"/>
      <c r="O10" s="12"/>
      <c r="P10" s="10"/>
    </row>
    <row r="11" spans="1:16" ht="14.1" customHeight="1" x14ac:dyDescent="0.2">
      <c r="C11" s="11"/>
      <c r="D11" s="116"/>
      <c r="F11" s="11"/>
      <c r="G11" s="116"/>
      <c r="I11" s="29"/>
      <c r="J11" s="10"/>
      <c r="K11" s="11"/>
      <c r="L11" s="12"/>
      <c r="M11" s="10"/>
      <c r="N11" s="11"/>
      <c r="O11" s="12"/>
      <c r="P11" s="10"/>
    </row>
    <row r="12" spans="1:16" ht="14.1" customHeight="1" x14ac:dyDescent="0.2">
      <c r="B12" s="9" t="s">
        <v>194</v>
      </c>
      <c r="C12" s="10" t="s">
        <v>1</v>
      </c>
      <c r="D12" s="243">
        <v>4.87</v>
      </c>
      <c r="F12" s="10" t="s">
        <v>1</v>
      </c>
      <c r="G12" s="243">
        <v>4.87</v>
      </c>
    </row>
    <row r="13" spans="1:16" ht="14.1" customHeight="1" x14ac:dyDescent="0.2">
      <c r="B13" s="9" t="s">
        <v>195</v>
      </c>
      <c r="C13" s="10" t="s">
        <v>1</v>
      </c>
      <c r="D13" s="243">
        <v>0</v>
      </c>
      <c r="F13" s="10" t="s">
        <v>1</v>
      </c>
      <c r="G13" s="243">
        <v>0</v>
      </c>
    </row>
    <row r="14" spans="1:16" ht="14.1" customHeight="1" x14ac:dyDescent="0.2">
      <c r="C14" s="10"/>
      <c r="D14" s="29"/>
      <c r="F14" s="10"/>
      <c r="G14" s="29"/>
    </row>
    <row r="15" spans="1:16" ht="14.1" customHeight="1" x14ac:dyDescent="0.2">
      <c r="B15" s="9" t="s">
        <v>112</v>
      </c>
      <c r="C15" s="10"/>
      <c r="D15" s="29"/>
      <c r="F15" s="10"/>
      <c r="G15" s="29"/>
    </row>
    <row r="16" spans="1:16" ht="14.1" customHeight="1" x14ac:dyDescent="0.2">
      <c r="C16" s="10"/>
      <c r="D16" s="29"/>
      <c r="F16" s="10"/>
      <c r="G16" s="29"/>
    </row>
    <row r="17" spans="2:7" ht="14.1" customHeight="1" x14ac:dyDescent="0.2">
      <c r="B17" s="9" t="s">
        <v>138</v>
      </c>
      <c r="C17" s="11"/>
      <c r="D17" s="122" t="e">
        <f>#REF!</f>
        <v>#REF!</v>
      </c>
      <c r="F17" s="11"/>
      <c r="G17" s="122">
        <v>181026145</v>
      </c>
    </row>
    <row r="18" spans="2:7" ht="14.1" customHeight="1" x14ac:dyDescent="0.2">
      <c r="B18" s="9" t="s">
        <v>159</v>
      </c>
      <c r="C18" s="347"/>
      <c r="D18" s="122" t="e">
        <f>#REF!</f>
        <v>#REF!</v>
      </c>
      <c r="F18" s="347"/>
      <c r="G18" s="122">
        <v>3489304</v>
      </c>
    </row>
    <row r="19" spans="2:7" ht="14.1" customHeight="1" x14ac:dyDescent="0.2">
      <c r="C19" s="347"/>
      <c r="D19" s="122"/>
      <c r="F19" s="347"/>
      <c r="G19" s="122"/>
    </row>
    <row r="20" spans="2:7" ht="14.1" customHeight="1" x14ac:dyDescent="0.2">
      <c r="B20" s="9" t="s">
        <v>160</v>
      </c>
      <c r="C20" s="10"/>
      <c r="D20" s="122" t="e">
        <f>#REF!</f>
        <v>#REF!</v>
      </c>
      <c r="F20" s="10"/>
      <c r="G20" s="122">
        <v>29116692</v>
      </c>
    </row>
    <row r="21" spans="2:7" ht="14.1" customHeight="1" x14ac:dyDescent="0.2">
      <c r="B21" s="9" t="s">
        <v>187</v>
      </c>
      <c r="C21" s="348"/>
      <c r="D21" s="349">
        <v>-12311581</v>
      </c>
      <c r="F21" s="348"/>
      <c r="G21" s="247">
        <v>-10570639</v>
      </c>
    </row>
    <row r="22" spans="2:7" ht="14.1" customHeight="1" x14ac:dyDescent="0.2">
      <c r="B22" s="9" t="s">
        <v>188</v>
      </c>
      <c r="C22" s="347"/>
      <c r="D22" s="122" t="e">
        <f>SUM(D20:D21)</f>
        <v>#REF!</v>
      </c>
      <c r="F22" s="347"/>
      <c r="G22" s="122">
        <v>18546053</v>
      </c>
    </row>
    <row r="23" spans="2:7" ht="14.1" customHeight="1" x14ac:dyDescent="0.2">
      <c r="C23" s="10"/>
      <c r="D23" s="124"/>
      <c r="F23" s="10"/>
      <c r="G23" s="124"/>
    </row>
    <row r="24" spans="2:7" ht="14.1" customHeight="1" x14ac:dyDescent="0.2">
      <c r="B24" s="9" t="s">
        <v>161</v>
      </c>
      <c r="C24" s="10"/>
      <c r="D24" s="122" t="e">
        <f>#REF!</f>
        <v>#REF!</v>
      </c>
      <c r="F24" s="10"/>
      <c r="G24" s="122">
        <v>0</v>
      </c>
    </row>
    <row r="25" spans="2:7" ht="14.1" customHeight="1" x14ac:dyDescent="0.2">
      <c r="B25" s="9" t="s">
        <v>189</v>
      </c>
      <c r="C25" s="248"/>
      <c r="D25" s="247">
        <v>0</v>
      </c>
      <c r="F25" s="248"/>
      <c r="G25" s="247">
        <v>0</v>
      </c>
    </row>
    <row r="26" spans="2:7" ht="14.1" customHeight="1" x14ac:dyDescent="0.2">
      <c r="B26" s="9" t="s">
        <v>188</v>
      </c>
      <c r="C26" s="10"/>
      <c r="D26" s="122" t="e">
        <f>SUM(D24:D25)</f>
        <v>#REF!</v>
      </c>
      <c r="F26" s="10"/>
      <c r="G26" s="122">
        <v>0</v>
      </c>
    </row>
    <row r="27" spans="2:7" ht="14.1" customHeight="1" x14ac:dyDescent="0.2">
      <c r="C27" s="10"/>
      <c r="D27" s="122"/>
      <c r="F27" s="10"/>
      <c r="G27" s="122"/>
    </row>
    <row r="28" spans="2:7" ht="14.1" customHeight="1" x14ac:dyDescent="0.2">
      <c r="B28" s="9" t="s">
        <v>190</v>
      </c>
      <c r="C28" s="97"/>
      <c r="D28" s="242" t="e">
        <f>D17+D18+D22+D26</f>
        <v>#REF!</v>
      </c>
      <c r="F28" s="97"/>
      <c r="G28" s="242">
        <v>203061502</v>
      </c>
    </row>
    <row r="29" spans="2:7" ht="14.1" customHeight="1" x14ac:dyDescent="0.2">
      <c r="C29" s="10"/>
      <c r="D29" s="241"/>
      <c r="F29" s="10"/>
      <c r="G29" s="241"/>
    </row>
    <row r="30" spans="2:7" ht="14.1" customHeight="1" x14ac:dyDescent="0.2">
      <c r="C30" s="10"/>
      <c r="D30" s="241"/>
      <c r="F30" s="10"/>
      <c r="G30" s="241"/>
    </row>
    <row r="31" spans="2:7" s="350" customFormat="1" ht="14.1" customHeight="1" thickBot="1" x14ac:dyDescent="0.25">
      <c r="B31" s="350" t="s">
        <v>243</v>
      </c>
      <c r="C31" s="351" t="s">
        <v>1</v>
      </c>
      <c r="D31" s="352">
        <f>'FCBVPS (Tan)'!D26</f>
        <v>5.3</v>
      </c>
      <c r="F31" s="351" t="s">
        <v>1</v>
      </c>
      <c r="G31" s="352">
        <f>'FCBVPS (Tan)'!G26</f>
        <v>5.88</v>
      </c>
    </row>
    <row r="32" spans="2:7" ht="14.1" customHeight="1" x14ac:dyDescent="0.2">
      <c r="C32" s="10"/>
      <c r="D32" s="116"/>
      <c r="F32" s="10"/>
      <c r="G32" s="116"/>
    </row>
    <row r="33" spans="2:16" s="350" customFormat="1" ht="14.1" customHeight="1" thickBot="1" x14ac:dyDescent="0.25">
      <c r="B33" s="350" t="s">
        <v>244</v>
      </c>
      <c r="C33" s="351" t="s">
        <v>1</v>
      </c>
      <c r="D33" s="352" t="e">
        <f>D10*1000000/D28</f>
        <v>#REF!</v>
      </c>
      <c r="F33" s="351" t="s">
        <v>1</v>
      </c>
      <c r="G33" s="352">
        <f>G10*1000000/G28</f>
        <v>5.24</v>
      </c>
    </row>
    <row r="34" spans="2:16" ht="14.1" customHeight="1" x14ac:dyDescent="0.2">
      <c r="C34" s="10"/>
      <c r="D34" s="116"/>
      <c r="F34" s="10"/>
      <c r="G34" s="116"/>
    </row>
    <row r="35" spans="2:16" ht="14.1" customHeight="1" x14ac:dyDescent="0.2">
      <c r="C35" s="10"/>
      <c r="D35" s="125"/>
      <c r="F35" s="10"/>
      <c r="G35" s="125"/>
    </row>
    <row r="36" spans="2:16" s="32" customFormat="1" ht="14.1" customHeight="1" x14ac:dyDescent="0.2">
      <c r="B36" s="9" t="s">
        <v>203</v>
      </c>
      <c r="C36" s="121" t="s">
        <v>1</v>
      </c>
      <c r="D36" s="124">
        <v>0.3</v>
      </c>
      <c r="E36" s="9"/>
      <c r="F36" s="121" t="s">
        <v>1</v>
      </c>
      <c r="G36" s="124">
        <v>0.45</v>
      </c>
      <c r="H36" s="9"/>
    </row>
    <row r="37" spans="2:16" s="32" customFormat="1" ht="14.1" customHeight="1" x14ac:dyDescent="0.2">
      <c r="B37" s="358" t="s">
        <v>211</v>
      </c>
      <c r="C37" s="119"/>
      <c r="D37" s="354">
        <v>6.5000000000000002E-2</v>
      </c>
      <c r="E37" s="358"/>
      <c r="F37" s="119"/>
      <c r="G37" s="354" t="s">
        <v>3</v>
      </c>
      <c r="H37" s="358"/>
    </row>
    <row r="38" spans="2:16" ht="14.1" customHeight="1" x14ac:dyDescent="0.2"/>
    <row r="39" spans="2:16" ht="14.1" customHeight="1" x14ac:dyDescent="0.2"/>
    <row r="40" spans="2:16" ht="14.1" customHeight="1" x14ac:dyDescent="0.2">
      <c r="B40" s="1150" t="s">
        <v>226</v>
      </c>
      <c r="C40" s="1150"/>
      <c r="D40" s="1150"/>
      <c r="E40" s="1150"/>
      <c r="F40" s="1150"/>
      <c r="G40" s="1150"/>
      <c r="H40" s="1150"/>
      <c r="I40" s="32"/>
      <c r="J40" s="10"/>
      <c r="K40" s="10"/>
      <c r="M40" s="10"/>
      <c r="N40" s="10"/>
      <c r="P40" s="10"/>
    </row>
    <row r="41" spans="2:16" ht="14.1" customHeight="1" x14ac:dyDescent="0.2">
      <c r="B41" s="1150" t="s">
        <v>207</v>
      </c>
      <c r="C41" s="1150"/>
      <c r="D41" s="1150"/>
      <c r="E41" s="1150"/>
      <c r="F41" s="1150"/>
      <c r="G41" s="1150"/>
      <c r="H41" s="1150"/>
      <c r="I41" s="32"/>
      <c r="J41" s="10"/>
      <c r="K41" s="10"/>
      <c r="M41" s="10"/>
      <c r="N41" s="10"/>
      <c r="P41" s="10"/>
    </row>
    <row r="42" spans="2:16" ht="14.1" customHeight="1" x14ac:dyDescent="0.2">
      <c r="I42" s="32"/>
      <c r="J42" s="10"/>
      <c r="K42" s="10"/>
      <c r="M42" s="10"/>
      <c r="N42" s="10"/>
      <c r="P42" s="10"/>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80" zoomScaleNormal="80" zoomScaleSheetLayoutView="80" workbookViewId="0">
      <selection activeCell="X1" sqref="X1"/>
    </sheetView>
  </sheetViews>
  <sheetFormatPr defaultRowHeight="12.75" x14ac:dyDescent="0.2"/>
  <cols>
    <col min="1" max="1" width="3" style="288" customWidth="1"/>
    <col min="2" max="2" width="59.5703125" style="288" customWidth="1"/>
    <col min="3" max="3" width="2.28515625" style="288" customWidth="1"/>
    <col min="4" max="4" width="11.28515625" style="498" customWidth="1"/>
    <col min="5" max="5" width="3.42578125" style="498" customWidth="1"/>
    <col min="6" max="6" width="2.140625" style="660" customWidth="1"/>
    <col min="7" max="7" width="11.28515625" style="660" customWidth="1"/>
    <col min="8" max="8" width="3.42578125" style="660" customWidth="1"/>
    <col min="9" max="9" width="2.140625" style="660" customWidth="1"/>
    <col min="10" max="10" width="11.28515625" style="660" customWidth="1"/>
    <col min="11" max="11" width="3.28515625" style="660" customWidth="1"/>
    <col min="12" max="12" width="2.28515625" style="660" customWidth="1"/>
    <col min="13" max="13" width="11.28515625" style="660" customWidth="1"/>
    <col min="14" max="14" width="3.28515625" style="660" customWidth="1"/>
    <col min="15" max="15" width="2.28515625" style="660" customWidth="1"/>
    <col min="16" max="16" width="11.28515625" style="660" customWidth="1"/>
    <col min="17" max="17" width="3.140625" style="498" customWidth="1"/>
    <col min="18" max="18" width="2.140625" style="499" customWidth="1"/>
    <col min="19" max="19" width="11.28515625" style="499" customWidth="1"/>
    <col min="20" max="16384" width="9.140625" style="288"/>
  </cols>
  <sheetData>
    <row r="1" spans="1:19" ht="34.5" customHeight="1" x14ac:dyDescent="0.25">
      <c r="B1" s="1082" t="s">
        <v>366</v>
      </c>
      <c r="C1" s="1082"/>
      <c r="D1" s="1082"/>
      <c r="E1" s="1082"/>
      <c r="F1" s="1082"/>
      <c r="G1" s="1082"/>
      <c r="H1" s="1082"/>
      <c r="I1" s="1082"/>
      <c r="J1" s="1082"/>
      <c r="K1" s="1082"/>
      <c r="L1" s="1082"/>
      <c r="M1" s="1082"/>
      <c r="N1" s="1082"/>
      <c r="O1" s="1082"/>
      <c r="P1" s="1082"/>
      <c r="Q1" s="1082"/>
      <c r="R1" s="1082"/>
      <c r="S1" s="1082"/>
    </row>
    <row r="2" spans="1:19" ht="12.75" customHeight="1" x14ac:dyDescent="0.25">
      <c r="A2" s="949"/>
      <c r="B2" s="949"/>
      <c r="C2" s="949"/>
      <c r="D2" s="949"/>
      <c r="E2" s="949"/>
      <c r="F2" s="949"/>
      <c r="G2" s="949"/>
      <c r="H2" s="949"/>
      <c r="I2" s="949"/>
      <c r="J2" s="949"/>
      <c r="K2" s="949"/>
      <c r="L2" s="949"/>
      <c r="M2" s="949"/>
      <c r="N2" s="949"/>
      <c r="O2" s="949"/>
      <c r="P2" s="949"/>
      <c r="Q2" s="949"/>
      <c r="R2" s="949"/>
      <c r="S2" s="949"/>
    </row>
    <row r="3" spans="1:19" ht="12.75" customHeight="1" x14ac:dyDescent="0.25">
      <c r="B3" s="944"/>
      <c r="C3" s="944"/>
      <c r="D3" s="944"/>
      <c r="E3" s="944"/>
      <c r="F3" s="944"/>
      <c r="G3" s="944"/>
      <c r="H3" s="944"/>
      <c r="I3" s="944"/>
      <c r="J3" s="944"/>
      <c r="K3" s="944"/>
      <c r="L3" s="944"/>
      <c r="M3" s="944"/>
      <c r="N3" s="944"/>
      <c r="O3" s="944"/>
      <c r="P3" s="944"/>
      <c r="Q3" s="944"/>
      <c r="R3" s="944"/>
      <c r="S3" s="944"/>
    </row>
    <row r="4" spans="1:19" s="3" customFormat="1" ht="15" x14ac:dyDescent="0.25">
      <c r="B4" s="325"/>
      <c r="C4" s="325"/>
      <c r="D4" s="661" t="s">
        <v>114</v>
      </c>
      <c r="E4" s="500"/>
      <c r="F4" s="642"/>
      <c r="G4" s="661" t="s">
        <v>78</v>
      </c>
      <c r="H4" s="642"/>
      <c r="I4" s="642"/>
      <c r="J4" s="661" t="s">
        <v>116</v>
      </c>
      <c r="K4" s="642"/>
      <c r="L4" s="642"/>
      <c r="M4" s="661" t="s">
        <v>115</v>
      </c>
      <c r="N4" s="642"/>
      <c r="O4" s="642"/>
      <c r="P4" s="661" t="s">
        <v>114</v>
      </c>
      <c r="Q4" s="642"/>
      <c r="R4" s="676"/>
      <c r="S4" s="676" t="s">
        <v>77</v>
      </c>
    </row>
    <row r="5" spans="1:19" s="3" customFormat="1" ht="15" x14ac:dyDescent="0.25">
      <c r="B5" s="325"/>
      <c r="C5" s="326"/>
      <c r="D5" s="662">
        <v>2018</v>
      </c>
      <c r="E5" s="500"/>
      <c r="F5" s="643"/>
      <c r="G5" s="662">
        <v>2017</v>
      </c>
      <c r="H5" s="642"/>
      <c r="I5" s="643"/>
      <c r="J5" s="662">
        <v>2017</v>
      </c>
      <c r="K5" s="642"/>
      <c r="L5" s="643"/>
      <c r="M5" s="662">
        <v>2017</v>
      </c>
      <c r="N5" s="642"/>
      <c r="O5" s="643"/>
      <c r="P5" s="662">
        <v>2017</v>
      </c>
      <c r="Q5" s="642"/>
      <c r="R5" s="677"/>
      <c r="S5" s="677">
        <v>2017</v>
      </c>
    </row>
    <row r="6" spans="1:19" ht="9" customHeight="1" x14ac:dyDescent="0.2">
      <c r="B6" s="401"/>
      <c r="C6" s="328"/>
      <c r="D6" s="328"/>
      <c r="E6" s="501"/>
      <c r="F6" s="644"/>
      <c r="G6" s="644"/>
      <c r="H6" s="644"/>
      <c r="I6" s="644"/>
      <c r="J6" s="644"/>
      <c r="K6" s="645"/>
      <c r="L6" s="644"/>
      <c r="M6" s="644"/>
      <c r="N6" s="645"/>
      <c r="O6" s="644"/>
      <c r="P6" s="644"/>
      <c r="Q6" s="502"/>
      <c r="R6" s="223"/>
      <c r="S6" s="223"/>
    </row>
    <row r="7" spans="1:19" ht="14.25" x14ac:dyDescent="0.2">
      <c r="B7" s="401" t="s">
        <v>23</v>
      </c>
      <c r="C7" s="328" t="s">
        <v>1</v>
      </c>
      <c r="D7" s="984">
        <v>86.6</v>
      </c>
      <c r="E7" s="504"/>
      <c r="F7" s="649" t="s">
        <v>1</v>
      </c>
      <c r="G7" s="984">
        <v>28.2</v>
      </c>
      <c r="H7" s="663"/>
      <c r="I7" s="649" t="s">
        <v>1</v>
      </c>
      <c r="J7" s="967">
        <v>51.2</v>
      </c>
      <c r="K7" s="650"/>
      <c r="L7" s="649" t="s">
        <v>1</v>
      </c>
      <c r="M7" s="967">
        <v>54.6</v>
      </c>
      <c r="N7" s="650"/>
      <c r="O7" s="649" t="s">
        <v>1</v>
      </c>
      <c r="P7" s="967">
        <v>73.3</v>
      </c>
      <c r="Q7" s="515"/>
      <c r="R7" s="223" t="s">
        <v>1</v>
      </c>
      <c r="S7" s="984">
        <v>207.3</v>
      </c>
    </row>
    <row r="8" spans="1:19" ht="14.25" x14ac:dyDescent="0.2">
      <c r="B8" s="401" t="s">
        <v>33</v>
      </c>
      <c r="C8" s="295"/>
      <c r="D8" s="985">
        <v>-39.1</v>
      </c>
      <c r="E8" s="508"/>
      <c r="F8" s="665"/>
      <c r="G8" s="985">
        <v>-5.8</v>
      </c>
      <c r="H8" s="664"/>
      <c r="I8" s="665"/>
      <c r="J8" s="968">
        <v>-18.7</v>
      </c>
      <c r="K8" s="650"/>
      <c r="L8" s="665"/>
      <c r="M8" s="968">
        <v>-6.5</v>
      </c>
      <c r="N8" s="650"/>
      <c r="O8" s="665"/>
      <c r="P8" s="968">
        <v>-32.700000000000003</v>
      </c>
      <c r="Q8" s="515"/>
      <c r="R8" s="403"/>
      <c r="S8" s="985">
        <v>-63.7</v>
      </c>
    </row>
    <row r="9" spans="1:19" ht="6.75" customHeight="1" x14ac:dyDescent="0.2">
      <c r="B9" s="401"/>
      <c r="C9" s="296"/>
      <c r="D9" s="987"/>
      <c r="E9" s="505"/>
      <c r="F9" s="666"/>
      <c r="G9" s="987"/>
      <c r="H9" s="648"/>
      <c r="I9" s="666"/>
      <c r="J9" s="969"/>
      <c r="K9" s="650"/>
      <c r="L9" s="666"/>
      <c r="M9" s="969"/>
      <c r="N9" s="650"/>
      <c r="O9" s="666"/>
      <c r="P9" s="969"/>
      <c r="Q9" s="515"/>
      <c r="R9" s="404"/>
      <c r="S9" s="987"/>
    </row>
    <row r="10" spans="1:19" ht="15" x14ac:dyDescent="0.25">
      <c r="B10" s="297" t="s">
        <v>25</v>
      </c>
      <c r="C10" s="296"/>
      <c r="D10" s="986">
        <v>47.5</v>
      </c>
      <c r="E10" s="506"/>
      <c r="F10" s="666"/>
      <c r="G10" s="986">
        <v>22.4</v>
      </c>
      <c r="H10" s="667"/>
      <c r="I10" s="666"/>
      <c r="J10" s="970">
        <v>32.5</v>
      </c>
      <c r="K10" s="650"/>
      <c r="L10" s="666"/>
      <c r="M10" s="970">
        <v>48.1</v>
      </c>
      <c r="N10" s="650"/>
      <c r="O10" s="666"/>
      <c r="P10" s="970">
        <v>40.6</v>
      </c>
      <c r="Q10" s="599"/>
      <c r="R10" s="404"/>
      <c r="S10" s="986">
        <v>143.6</v>
      </c>
    </row>
    <row r="11" spans="1:19" ht="6.75" customHeight="1" x14ac:dyDescent="0.25">
      <c r="B11" s="297"/>
      <c r="C11" s="328"/>
      <c r="D11" s="987"/>
      <c r="E11" s="505"/>
      <c r="F11" s="649"/>
      <c r="G11" s="987"/>
      <c r="H11" s="648"/>
      <c r="I11" s="649"/>
      <c r="J11" s="969"/>
      <c r="K11" s="668"/>
      <c r="L11" s="649"/>
      <c r="M11" s="969"/>
      <c r="N11" s="668"/>
      <c r="O11" s="649"/>
      <c r="P11" s="969"/>
      <c r="Q11" s="599"/>
      <c r="R11" s="223"/>
      <c r="S11" s="987"/>
    </row>
    <row r="12" spans="1:19" ht="14.25" x14ac:dyDescent="0.2">
      <c r="B12" s="401" t="s">
        <v>34</v>
      </c>
      <c r="C12" s="328"/>
      <c r="D12" s="984">
        <v>-31.1</v>
      </c>
      <c r="E12" s="504"/>
      <c r="F12" s="649"/>
      <c r="G12" s="984">
        <v>22.7</v>
      </c>
      <c r="H12" s="663"/>
      <c r="I12" s="649"/>
      <c r="J12" s="967">
        <v>12.9</v>
      </c>
      <c r="K12" s="650"/>
      <c r="L12" s="649"/>
      <c r="M12" s="967">
        <v>-6.7</v>
      </c>
      <c r="N12" s="650"/>
      <c r="O12" s="649"/>
      <c r="P12" s="967">
        <v>-24.2</v>
      </c>
      <c r="Q12" s="515"/>
      <c r="R12" s="223"/>
      <c r="S12" s="984">
        <v>4.7</v>
      </c>
    </row>
    <row r="13" spans="1:19" ht="14.25" x14ac:dyDescent="0.2">
      <c r="B13" s="401" t="s">
        <v>215</v>
      </c>
      <c r="C13" s="295"/>
      <c r="D13" s="985">
        <v>26.2</v>
      </c>
      <c r="E13" s="508"/>
      <c r="F13" s="665"/>
      <c r="G13" s="985">
        <v>-10</v>
      </c>
      <c r="H13" s="664"/>
      <c r="I13" s="665"/>
      <c r="J13" s="968">
        <v>-5.4</v>
      </c>
      <c r="K13" s="650"/>
      <c r="L13" s="665"/>
      <c r="M13" s="968">
        <v>-5.3</v>
      </c>
      <c r="N13" s="650"/>
      <c r="O13" s="665"/>
      <c r="P13" s="968">
        <v>21.1</v>
      </c>
      <c r="Q13" s="515"/>
      <c r="R13" s="403"/>
      <c r="S13" s="985">
        <v>0.4</v>
      </c>
    </row>
    <row r="14" spans="1:19" ht="6.75" customHeight="1" x14ac:dyDescent="0.2">
      <c r="B14" s="401"/>
      <c r="C14" s="296"/>
      <c r="D14" s="987"/>
      <c r="E14" s="505"/>
      <c r="F14" s="666"/>
      <c r="G14" s="987"/>
      <c r="H14" s="648"/>
      <c r="I14" s="666"/>
      <c r="J14" s="969"/>
      <c r="K14" s="650"/>
      <c r="L14" s="666"/>
      <c r="M14" s="969"/>
      <c r="N14" s="650"/>
      <c r="O14" s="666"/>
      <c r="P14" s="969"/>
      <c r="Q14" s="515"/>
      <c r="R14" s="404"/>
      <c r="S14" s="987"/>
    </row>
    <row r="15" spans="1:19" ht="15" x14ac:dyDescent="0.25">
      <c r="B15" s="297" t="s">
        <v>26</v>
      </c>
      <c r="C15" s="296"/>
      <c r="D15" s="986">
        <v>42.6</v>
      </c>
      <c r="E15" s="506"/>
      <c r="F15" s="666"/>
      <c r="G15" s="986">
        <v>35.1</v>
      </c>
      <c r="H15" s="667"/>
      <c r="I15" s="666"/>
      <c r="J15" s="970">
        <v>40</v>
      </c>
      <c r="K15" s="650"/>
      <c r="L15" s="666"/>
      <c r="M15" s="970">
        <v>36.1</v>
      </c>
      <c r="N15" s="650"/>
      <c r="O15" s="666"/>
      <c r="P15" s="970">
        <v>37.5</v>
      </c>
      <c r="Q15" s="599"/>
      <c r="R15" s="404"/>
      <c r="S15" s="986">
        <v>148.69999999999999</v>
      </c>
    </row>
    <row r="16" spans="1:19" ht="6.75" customHeight="1" x14ac:dyDescent="0.25">
      <c r="B16" s="297"/>
      <c r="C16" s="328"/>
      <c r="D16" s="987"/>
      <c r="E16" s="505"/>
      <c r="F16" s="649"/>
      <c r="G16" s="987"/>
      <c r="H16" s="648"/>
      <c r="I16" s="649"/>
      <c r="J16" s="969"/>
      <c r="K16" s="668"/>
      <c r="L16" s="649"/>
      <c r="M16" s="969"/>
      <c r="N16" s="668"/>
      <c r="O16" s="649"/>
      <c r="P16" s="969"/>
      <c r="Q16" s="599"/>
      <c r="R16" s="223"/>
      <c r="S16" s="987"/>
    </row>
    <row r="17" spans="2:19" ht="14.25" x14ac:dyDescent="0.2">
      <c r="B17" s="401" t="s">
        <v>27</v>
      </c>
      <c r="C17" s="328"/>
      <c r="D17" s="984">
        <v>0.9</v>
      </c>
      <c r="E17" s="504"/>
      <c r="F17" s="649"/>
      <c r="G17" s="984">
        <v>0.8</v>
      </c>
      <c r="H17" s="663"/>
      <c r="I17" s="649"/>
      <c r="J17" s="967">
        <v>1.1000000000000001</v>
      </c>
      <c r="K17" s="650"/>
      <c r="L17" s="649"/>
      <c r="M17" s="967">
        <v>1</v>
      </c>
      <c r="N17" s="650"/>
      <c r="O17" s="649"/>
      <c r="P17" s="967">
        <v>0.7</v>
      </c>
      <c r="Q17" s="515"/>
      <c r="R17" s="223"/>
      <c r="S17" s="984">
        <v>3.6</v>
      </c>
    </row>
    <row r="18" spans="2:19" ht="14.25" x14ac:dyDescent="0.2">
      <c r="B18" s="401" t="s">
        <v>400</v>
      </c>
      <c r="C18" s="328"/>
      <c r="D18" s="984">
        <v>-0.7</v>
      </c>
      <c r="E18" s="504"/>
      <c r="F18" s="649"/>
      <c r="G18" s="984">
        <v>-0.1</v>
      </c>
      <c r="H18" s="663"/>
      <c r="I18" s="649"/>
      <c r="J18" s="967">
        <v>-0.1</v>
      </c>
      <c r="K18" s="650"/>
      <c r="L18" s="649"/>
      <c r="M18" s="967">
        <v>0.9</v>
      </c>
      <c r="N18" s="650"/>
      <c r="O18" s="649"/>
      <c r="P18" s="967">
        <v>0</v>
      </c>
      <c r="Q18" s="515"/>
      <c r="R18" s="223"/>
      <c r="S18" s="984">
        <v>0.7</v>
      </c>
    </row>
    <row r="19" spans="2:19" ht="14.25" x14ac:dyDescent="0.2">
      <c r="B19" s="401" t="s">
        <v>236</v>
      </c>
      <c r="C19" s="328"/>
      <c r="D19" s="984">
        <v>0.4</v>
      </c>
      <c r="E19" s="504"/>
      <c r="F19" s="649"/>
      <c r="G19" s="984">
        <v>4</v>
      </c>
      <c r="H19" s="663"/>
      <c r="I19" s="649"/>
      <c r="J19" s="967">
        <v>0.4</v>
      </c>
      <c r="K19" s="650"/>
      <c r="L19" s="649"/>
      <c r="M19" s="967">
        <v>0.6</v>
      </c>
      <c r="N19" s="650"/>
      <c r="O19" s="649"/>
      <c r="P19" s="967">
        <v>0.5</v>
      </c>
      <c r="Q19" s="515"/>
      <c r="R19" s="223"/>
      <c r="S19" s="984">
        <v>5.5</v>
      </c>
    </row>
    <row r="20" spans="2:19" ht="14.25" x14ac:dyDescent="0.2">
      <c r="B20" s="401" t="s">
        <v>393</v>
      </c>
      <c r="C20" s="295"/>
      <c r="D20" s="985">
        <v>-2.5</v>
      </c>
      <c r="E20" s="508"/>
      <c r="F20" s="665"/>
      <c r="G20" s="985">
        <v>0.3</v>
      </c>
      <c r="H20" s="664"/>
      <c r="I20" s="665"/>
      <c r="J20" s="968">
        <v>0.9</v>
      </c>
      <c r="K20" s="650"/>
      <c r="L20" s="665"/>
      <c r="M20" s="968">
        <v>-0.9</v>
      </c>
      <c r="N20" s="650"/>
      <c r="O20" s="665"/>
      <c r="P20" s="968">
        <v>0.1</v>
      </c>
      <c r="Q20" s="515"/>
      <c r="R20" s="403"/>
      <c r="S20" s="985">
        <v>0.4</v>
      </c>
    </row>
    <row r="21" spans="2:19" ht="6.75" customHeight="1" x14ac:dyDescent="0.2">
      <c r="B21" s="401"/>
      <c r="C21" s="328"/>
      <c r="D21" s="991"/>
      <c r="E21" s="509"/>
      <c r="F21" s="649"/>
      <c r="G21" s="991"/>
      <c r="H21" s="646"/>
      <c r="I21" s="649"/>
      <c r="J21" s="971"/>
      <c r="K21" s="650"/>
      <c r="L21" s="649"/>
      <c r="M21" s="971"/>
      <c r="N21" s="650"/>
      <c r="O21" s="649"/>
      <c r="P21" s="971"/>
      <c r="Q21" s="515"/>
      <c r="R21" s="223"/>
      <c r="S21" s="991"/>
    </row>
    <row r="22" spans="2:19" ht="15" x14ac:dyDescent="0.25">
      <c r="B22" s="297" t="s">
        <v>35</v>
      </c>
      <c r="C22" s="296"/>
      <c r="D22" s="986">
        <v>40.700000000000003</v>
      </c>
      <c r="E22" s="506"/>
      <c r="F22" s="666"/>
      <c r="G22" s="986">
        <v>40.1</v>
      </c>
      <c r="H22" s="667"/>
      <c r="I22" s="666"/>
      <c r="J22" s="970">
        <v>42.3</v>
      </c>
      <c r="K22" s="650"/>
      <c r="L22" s="666"/>
      <c r="M22" s="970">
        <v>37.700000000000003</v>
      </c>
      <c r="N22" s="650"/>
      <c r="O22" s="666"/>
      <c r="P22" s="970">
        <v>38.799999999999997</v>
      </c>
      <c r="Q22" s="599"/>
      <c r="R22" s="404"/>
      <c r="S22" s="986">
        <v>158.9</v>
      </c>
    </row>
    <row r="23" spans="2:19" ht="6.75" customHeight="1" x14ac:dyDescent="0.2">
      <c r="B23" s="401"/>
      <c r="C23" s="328"/>
      <c r="D23" s="991"/>
      <c r="E23" s="509"/>
      <c r="F23" s="649"/>
      <c r="G23" s="991"/>
      <c r="H23" s="646"/>
      <c r="I23" s="649"/>
      <c r="J23" s="971"/>
      <c r="K23" s="650"/>
      <c r="L23" s="649"/>
      <c r="M23" s="971"/>
      <c r="N23" s="650"/>
      <c r="O23" s="649"/>
      <c r="P23" s="971"/>
      <c r="Q23" s="515"/>
      <c r="R23" s="223"/>
      <c r="S23" s="991"/>
    </row>
    <row r="24" spans="2:19" ht="14.25" customHeight="1" x14ac:dyDescent="0.2">
      <c r="B24" s="401" t="s">
        <v>134</v>
      </c>
      <c r="C24" s="296"/>
      <c r="D24" s="984">
        <v>20.7</v>
      </c>
      <c r="E24" s="504"/>
      <c r="F24" s="666"/>
      <c r="G24" s="984">
        <v>19.100000000000001</v>
      </c>
      <c r="H24" s="663"/>
      <c r="I24" s="666"/>
      <c r="J24" s="967">
        <v>177.8</v>
      </c>
      <c r="K24" s="650"/>
      <c r="L24" s="666"/>
      <c r="M24" s="967">
        <v>21.3</v>
      </c>
      <c r="N24" s="650"/>
      <c r="O24" s="666"/>
      <c r="P24" s="967">
        <v>14.5</v>
      </c>
      <c r="Q24" s="515"/>
      <c r="R24" s="404"/>
      <c r="S24" s="984">
        <v>232.7</v>
      </c>
    </row>
    <row r="25" spans="2:19" ht="14.25" customHeight="1" x14ac:dyDescent="0.2">
      <c r="B25" s="401" t="s">
        <v>135</v>
      </c>
      <c r="C25" s="296"/>
      <c r="D25" s="984">
        <v>-5.7</v>
      </c>
      <c r="E25" s="504"/>
      <c r="F25" s="666"/>
      <c r="G25" s="984">
        <v>-0.6</v>
      </c>
      <c r="H25" s="663"/>
      <c r="I25" s="666"/>
      <c r="J25" s="967">
        <v>-86</v>
      </c>
      <c r="K25" s="650"/>
      <c r="L25" s="666"/>
      <c r="M25" s="967">
        <v>-3.5</v>
      </c>
      <c r="N25" s="650"/>
      <c r="O25" s="666"/>
      <c r="P25" s="967">
        <v>-0.4</v>
      </c>
      <c r="Q25" s="515"/>
      <c r="R25" s="404"/>
      <c r="S25" s="984">
        <v>-90.5</v>
      </c>
    </row>
    <row r="26" spans="2:19" ht="14.25" x14ac:dyDescent="0.2">
      <c r="B26" s="401" t="s">
        <v>36</v>
      </c>
      <c r="C26" s="328"/>
      <c r="D26" s="984">
        <v>9.4</v>
      </c>
      <c r="E26" s="504"/>
      <c r="F26" s="649"/>
      <c r="G26" s="984">
        <v>9.9</v>
      </c>
      <c r="H26" s="663"/>
      <c r="I26" s="649"/>
      <c r="J26" s="967">
        <v>8.8000000000000007</v>
      </c>
      <c r="K26" s="650"/>
      <c r="L26" s="649"/>
      <c r="M26" s="967">
        <v>7.3</v>
      </c>
      <c r="N26" s="650"/>
      <c r="O26" s="649"/>
      <c r="P26" s="967">
        <v>9.4</v>
      </c>
      <c r="Q26" s="515"/>
      <c r="R26" s="223"/>
      <c r="S26" s="984">
        <v>35.4</v>
      </c>
    </row>
    <row r="27" spans="2:19" ht="14.25" x14ac:dyDescent="0.2">
      <c r="B27" s="401" t="s">
        <v>37</v>
      </c>
      <c r="C27" s="328"/>
      <c r="D27" s="984">
        <v>0.4</v>
      </c>
      <c r="E27" s="504"/>
      <c r="F27" s="649"/>
      <c r="G27" s="984">
        <v>-0.4</v>
      </c>
      <c r="H27" s="663"/>
      <c r="I27" s="649"/>
      <c r="J27" s="967">
        <v>-0.3</v>
      </c>
      <c r="K27" s="650"/>
      <c r="L27" s="649"/>
      <c r="M27" s="967">
        <v>0.2</v>
      </c>
      <c r="N27" s="650"/>
      <c r="O27" s="649"/>
      <c r="P27" s="967">
        <v>-2</v>
      </c>
      <c r="Q27" s="515"/>
      <c r="R27" s="223"/>
      <c r="S27" s="984">
        <v>-2.5</v>
      </c>
    </row>
    <row r="28" spans="2:19" ht="14.25" x14ac:dyDescent="0.2">
      <c r="B28" s="401" t="s">
        <v>38</v>
      </c>
      <c r="C28" s="295"/>
      <c r="D28" s="985">
        <v>7.5</v>
      </c>
      <c r="E28" s="508"/>
      <c r="F28" s="665"/>
      <c r="G28" s="985">
        <v>3.8</v>
      </c>
      <c r="H28" s="664"/>
      <c r="I28" s="665"/>
      <c r="J28" s="968">
        <v>3.6</v>
      </c>
      <c r="K28" s="650"/>
      <c r="L28" s="665"/>
      <c r="M28" s="968">
        <v>7.1</v>
      </c>
      <c r="N28" s="650"/>
      <c r="O28" s="665"/>
      <c r="P28" s="968">
        <v>7.3</v>
      </c>
      <c r="Q28" s="515"/>
      <c r="R28" s="403"/>
      <c r="S28" s="985">
        <v>21.8</v>
      </c>
    </row>
    <row r="29" spans="2:19" ht="6.75" customHeight="1" x14ac:dyDescent="0.2">
      <c r="B29" s="401"/>
      <c r="C29" s="296"/>
      <c r="D29" s="987"/>
      <c r="E29" s="505"/>
      <c r="F29" s="666"/>
      <c r="G29" s="987"/>
      <c r="H29" s="648"/>
      <c r="I29" s="666"/>
      <c r="J29" s="969"/>
      <c r="K29" s="650"/>
      <c r="L29" s="666"/>
      <c r="M29" s="969"/>
      <c r="N29" s="650"/>
      <c r="O29" s="666"/>
      <c r="P29" s="969"/>
      <c r="Q29" s="515"/>
      <c r="R29" s="404"/>
      <c r="S29" s="987"/>
    </row>
    <row r="30" spans="2:19" ht="15" x14ac:dyDescent="0.25">
      <c r="B30" s="297" t="s">
        <v>39</v>
      </c>
      <c r="C30" s="296"/>
      <c r="D30" s="986">
        <v>32.299999999999997</v>
      </c>
      <c r="E30" s="506"/>
      <c r="F30" s="666"/>
      <c r="G30" s="986">
        <v>31.8</v>
      </c>
      <c r="H30" s="667"/>
      <c r="I30" s="666"/>
      <c r="J30" s="970">
        <v>103.9</v>
      </c>
      <c r="K30" s="650"/>
      <c r="L30" s="666"/>
      <c r="M30" s="970">
        <v>32.4</v>
      </c>
      <c r="N30" s="650"/>
      <c r="O30" s="666"/>
      <c r="P30" s="970">
        <v>28.8</v>
      </c>
      <c r="Q30" s="599"/>
      <c r="R30" s="404"/>
      <c r="S30" s="986">
        <v>196.9</v>
      </c>
    </row>
    <row r="31" spans="2:19" ht="6.75" customHeight="1" x14ac:dyDescent="0.25">
      <c r="B31" s="401"/>
      <c r="C31" s="296"/>
      <c r="D31" s="987"/>
      <c r="E31" s="505"/>
      <c r="F31" s="666"/>
      <c r="G31" s="987"/>
      <c r="H31" s="648"/>
      <c r="I31" s="666"/>
      <c r="J31" s="969"/>
      <c r="K31" s="668"/>
      <c r="L31" s="666"/>
      <c r="M31" s="969"/>
      <c r="N31" s="668"/>
      <c r="O31" s="666"/>
      <c r="P31" s="969"/>
      <c r="Q31" s="599"/>
      <c r="R31" s="404"/>
      <c r="S31" s="987"/>
    </row>
    <row r="32" spans="2:19" ht="15" x14ac:dyDescent="0.25">
      <c r="B32" s="297" t="s">
        <v>394</v>
      </c>
      <c r="C32" s="296"/>
      <c r="D32" s="986">
        <v>8.4</v>
      </c>
      <c r="E32" s="506"/>
      <c r="F32" s="666"/>
      <c r="G32" s="986">
        <v>8.3000000000000007</v>
      </c>
      <c r="H32" s="667"/>
      <c r="I32" s="666"/>
      <c r="J32" s="970">
        <v>-61.6</v>
      </c>
      <c r="K32" s="650"/>
      <c r="L32" s="666"/>
      <c r="M32" s="970">
        <v>5.3</v>
      </c>
      <c r="N32" s="650"/>
      <c r="O32" s="666"/>
      <c r="P32" s="970">
        <v>10</v>
      </c>
      <c r="Q32" s="599"/>
      <c r="R32" s="404"/>
      <c r="S32" s="986">
        <v>-38</v>
      </c>
    </row>
    <row r="33" spans="2:19" ht="6.75" customHeight="1" x14ac:dyDescent="0.2">
      <c r="B33" s="401"/>
      <c r="C33" s="328"/>
      <c r="D33" s="991"/>
      <c r="E33" s="509"/>
      <c r="F33" s="649"/>
      <c r="G33" s="991"/>
      <c r="H33" s="646"/>
      <c r="I33" s="649"/>
      <c r="J33" s="971"/>
      <c r="K33" s="650"/>
      <c r="L33" s="649"/>
      <c r="M33" s="971"/>
      <c r="N33" s="650"/>
      <c r="O33" s="649"/>
      <c r="P33" s="971"/>
      <c r="Q33" s="515"/>
      <c r="R33" s="223"/>
      <c r="S33" s="991"/>
    </row>
    <row r="34" spans="2:19" ht="14.25" x14ac:dyDescent="0.2">
      <c r="B34" s="401" t="s">
        <v>319</v>
      </c>
      <c r="C34" s="295"/>
      <c r="D34" s="985">
        <v>-0.9</v>
      </c>
      <c r="E34" s="508"/>
      <c r="F34" s="665"/>
      <c r="G34" s="985">
        <v>-0.9</v>
      </c>
      <c r="H34" s="664"/>
      <c r="I34" s="665"/>
      <c r="J34" s="968">
        <v>-0.8</v>
      </c>
      <c r="K34" s="650"/>
      <c r="L34" s="665"/>
      <c r="M34" s="968">
        <v>-0.8</v>
      </c>
      <c r="N34" s="650"/>
      <c r="O34" s="665"/>
      <c r="P34" s="968">
        <v>-0.8</v>
      </c>
      <c r="Q34" s="515"/>
      <c r="R34" s="403"/>
      <c r="S34" s="985">
        <v>-3.3</v>
      </c>
    </row>
    <row r="35" spans="2:19" ht="6.75" customHeight="1" x14ac:dyDescent="0.2">
      <c r="B35" s="401"/>
      <c r="C35" s="296"/>
      <c r="D35" s="987"/>
      <c r="E35" s="505"/>
      <c r="F35" s="666"/>
      <c r="G35" s="987"/>
      <c r="H35" s="648"/>
      <c r="I35" s="666"/>
      <c r="J35" s="969"/>
      <c r="K35" s="650"/>
      <c r="L35" s="666"/>
      <c r="M35" s="969"/>
      <c r="N35" s="650"/>
      <c r="O35" s="666"/>
      <c r="P35" s="969"/>
      <c r="Q35" s="515"/>
      <c r="R35" s="404"/>
      <c r="S35" s="987"/>
    </row>
    <row r="36" spans="2:19" ht="15" x14ac:dyDescent="0.25">
      <c r="B36" s="297" t="s">
        <v>401</v>
      </c>
      <c r="C36" s="296"/>
      <c r="D36" s="986">
        <v>7.5</v>
      </c>
      <c r="E36" s="506"/>
      <c r="F36" s="666"/>
      <c r="G36" s="986">
        <v>7.4</v>
      </c>
      <c r="H36" s="667"/>
      <c r="I36" s="666"/>
      <c r="J36" s="970">
        <v>-62.4</v>
      </c>
      <c r="K36" s="650"/>
      <c r="L36" s="666"/>
      <c r="M36" s="970">
        <v>4.5</v>
      </c>
      <c r="N36" s="650"/>
      <c r="O36" s="666"/>
      <c r="P36" s="970">
        <v>9.1999999999999993</v>
      </c>
      <c r="Q36" s="599"/>
      <c r="R36" s="404"/>
      <c r="S36" s="986">
        <v>-41.3</v>
      </c>
    </row>
    <row r="37" spans="2:19" ht="6.75" customHeight="1" x14ac:dyDescent="0.2">
      <c r="B37" s="401"/>
      <c r="C37" s="296"/>
      <c r="D37" s="987"/>
      <c r="E37" s="505"/>
      <c r="F37" s="666"/>
      <c r="G37" s="987"/>
      <c r="H37" s="648"/>
      <c r="I37" s="666"/>
      <c r="J37" s="969"/>
      <c r="K37" s="650"/>
      <c r="L37" s="666"/>
      <c r="M37" s="969"/>
      <c r="N37" s="650"/>
      <c r="O37" s="666"/>
      <c r="P37" s="969"/>
      <c r="Q37" s="515"/>
      <c r="R37" s="404"/>
      <c r="S37" s="987"/>
    </row>
    <row r="38" spans="2:19" ht="14.25" x14ac:dyDescent="0.2">
      <c r="B38" s="401" t="s">
        <v>423</v>
      </c>
      <c r="C38" s="295"/>
      <c r="D38" s="985">
        <v>-0.3</v>
      </c>
      <c r="E38" s="508"/>
      <c r="F38" s="665"/>
      <c r="G38" s="985">
        <v>-1.2</v>
      </c>
      <c r="H38" s="664"/>
      <c r="I38" s="665"/>
      <c r="J38" s="968">
        <v>1.8</v>
      </c>
      <c r="K38" s="650"/>
      <c r="L38" s="665"/>
      <c r="M38" s="968">
        <v>0.4</v>
      </c>
      <c r="N38" s="650"/>
      <c r="O38" s="665"/>
      <c r="P38" s="968">
        <v>0.6</v>
      </c>
      <c r="Q38" s="515"/>
      <c r="R38" s="403"/>
      <c r="S38" s="985">
        <v>1.6</v>
      </c>
    </row>
    <row r="39" spans="2:19" ht="6.75" customHeight="1" x14ac:dyDescent="0.2">
      <c r="B39" s="401"/>
      <c r="C39" s="296"/>
      <c r="D39" s="987"/>
      <c r="E39" s="505"/>
      <c r="F39" s="666"/>
      <c r="G39" s="987"/>
      <c r="H39" s="648"/>
      <c r="I39" s="666"/>
      <c r="J39" s="969"/>
      <c r="K39" s="650"/>
      <c r="L39" s="666"/>
      <c r="M39" s="969"/>
      <c r="N39" s="650"/>
      <c r="O39" s="666"/>
      <c r="P39" s="969"/>
      <c r="Q39" s="515"/>
      <c r="R39" s="404"/>
      <c r="S39" s="987"/>
    </row>
    <row r="40" spans="2:19" ht="17.25" customHeight="1" thickBot="1" x14ac:dyDescent="0.3">
      <c r="B40" s="297" t="s">
        <v>402</v>
      </c>
      <c r="C40" s="257" t="s">
        <v>1</v>
      </c>
      <c r="D40" s="1053">
        <v>7.2</v>
      </c>
      <c r="E40" s="506"/>
      <c r="F40" s="669" t="s">
        <v>1</v>
      </c>
      <c r="G40" s="1053">
        <v>6.2</v>
      </c>
      <c r="H40" s="667"/>
      <c r="I40" s="669" t="s">
        <v>1</v>
      </c>
      <c r="J40" s="972">
        <v>-60.6</v>
      </c>
      <c r="K40" s="650"/>
      <c r="L40" s="669" t="s">
        <v>1</v>
      </c>
      <c r="M40" s="972">
        <v>4.9000000000000004</v>
      </c>
      <c r="N40" s="650"/>
      <c r="O40" s="669" t="s">
        <v>1</v>
      </c>
      <c r="P40" s="972">
        <v>9.8000000000000007</v>
      </c>
      <c r="Q40" s="599"/>
      <c r="R40" s="916" t="s">
        <v>1</v>
      </c>
      <c r="S40" s="1053">
        <v>-39.700000000000003</v>
      </c>
    </row>
    <row r="41" spans="2:19" ht="6.75" customHeight="1" x14ac:dyDescent="0.25">
      <c r="B41" s="297"/>
      <c r="C41" s="256"/>
      <c r="D41" s="986"/>
      <c r="E41" s="506"/>
      <c r="F41" s="670"/>
      <c r="G41" s="986"/>
      <c r="H41" s="667"/>
      <c r="I41" s="670"/>
      <c r="J41" s="970"/>
      <c r="K41" s="650"/>
      <c r="L41" s="670"/>
      <c r="M41" s="970"/>
      <c r="N41" s="650"/>
      <c r="O41" s="670"/>
      <c r="P41" s="970"/>
      <c r="Q41" s="599"/>
      <c r="R41" s="405"/>
      <c r="S41" s="986"/>
    </row>
    <row r="42" spans="2:19" ht="14.25" x14ac:dyDescent="0.2">
      <c r="B42" s="401" t="s">
        <v>225</v>
      </c>
      <c r="C42" s="295"/>
      <c r="D42" s="985">
        <v>-0.6</v>
      </c>
      <c r="E42" s="508"/>
      <c r="F42" s="665"/>
      <c r="G42" s="985">
        <v>-0.8</v>
      </c>
      <c r="H42" s="664"/>
      <c r="I42" s="665"/>
      <c r="J42" s="968">
        <v>-0.1</v>
      </c>
      <c r="K42" s="650"/>
      <c r="L42" s="665"/>
      <c r="M42" s="968">
        <v>-0.5</v>
      </c>
      <c r="N42" s="650"/>
      <c r="O42" s="665"/>
      <c r="P42" s="968">
        <v>0.1</v>
      </c>
      <c r="Q42" s="515"/>
      <c r="R42" s="403"/>
      <c r="S42" s="985">
        <v>-1.3</v>
      </c>
    </row>
    <row r="43" spans="2:19" ht="6.75" customHeight="1" x14ac:dyDescent="0.2">
      <c r="B43" s="401"/>
      <c r="C43" s="296"/>
      <c r="D43" s="987"/>
      <c r="E43" s="505"/>
      <c r="F43" s="666"/>
      <c r="G43" s="987"/>
      <c r="H43" s="648"/>
      <c r="I43" s="666"/>
      <c r="J43" s="969"/>
      <c r="K43" s="650"/>
      <c r="L43" s="666"/>
      <c r="M43" s="969"/>
      <c r="N43" s="650"/>
      <c r="O43" s="666"/>
      <c r="P43" s="969"/>
      <c r="Q43" s="515"/>
      <c r="R43" s="404"/>
      <c r="S43" s="987"/>
    </row>
    <row r="44" spans="2:19" ht="17.25" customHeight="1" thickBot="1" x14ac:dyDescent="0.3">
      <c r="B44" s="297" t="s">
        <v>403</v>
      </c>
      <c r="C44" s="257" t="s">
        <v>1</v>
      </c>
      <c r="D44" s="1053">
        <v>6.6</v>
      </c>
      <c r="E44" s="506"/>
      <c r="F44" s="669" t="s">
        <v>1</v>
      </c>
      <c r="G44" s="1053">
        <v>5.4</v>
      </c>
      <c r="H44" s="667"/>
      <c r="I44" s="669" t="s">
        <v>1</v>
      </c>
      <c r="J44" s="972">
        <v>-60.7</v>
      </c>
      <c r="K44" s="650"/>
      <c r="L44" s="669" t="s">
        <v>1</v>
      </c>
      <c r="M44" s="972">
        <v>4.4000000000000004</v>
      </c>
      <c r="N44" s="650"/>
      <c r="O44" s="669" t="s">
        <v>1</v>
      </c>
      <c r="P44" s="972">
        <v>9.9</v>
      </c>
      <c r="Q44" s="599"/>
      <c r="R44" s="916" t="s">
        <v>1</v>
      </c>
      <c r="S44" s="1053">
        <v>-41</v>
      </c>
    </row>
    <row r="45" spans="2:19" ht="15" x14ac:dyDescent="0.25">
      <c r="B45" s="297"/>
      <c r="C45" s="296"/>
      <c r="D45" s="987"/>
      <c r="E45" s="505"/>
      <c r="F45" s="666"/>
      <c r="G45" s="987"/>
      <c r="H45" s="648"/>
      <c r="I45" s="666"/>
      <c r="J45" s="969"/>
      <c r="K45" s="650"/>
      <c r="L45" s="666"/>
      <c r="M45" s="969"/>
      <c r="N45" s="650"/>
      <c r="O45" s="666"/>
      <c r="P45" s="969"/>
      <c r="Q45" s="515"/>
      <c r="R45" s="404"/>
      <c r="S45" s="987"/>
    </row>
    <row r="46" spans="2:19" ht="14.25" x14ac:dyDescent="0.2">
      <c r="B46" s="401" t="s">
        <v>120</v>
      </c>
      <c r="C46" s="328"/>
      <c r="D46" s="921">
        <v>0.35199999999999998</v>
      </c>
      <c r="E46" s="510"/>
      <c r="F46" s="649"/>
      <c r="G46" s="921">
        <v>0.52700000000000002</v>
      </c>
      <c r="H46" s="618"/>
      <c r="I46" s="649"/>
      <c r="J46" s="941">
        <v>2.2949999999999999</v>
      </c>
      <c r="K46" s="650"/>
      <c r="L46" s="649"/>
      <c r="M46" s="941">
        <v>0.49299999999999999</v>
      </c>
      <c r="N46" s="650"/>
      <c r="O46" s="649"/>
      <c r="P46" s="941">
        <v>0.376</v>
      </c>
      <c r="Q46" s="515"/>
      <c r="R46" s="406"/>
      <c r="S46" s="921">
        <v>0.95599999999999996</v>
      </c>
    </row>
    <row r="47" spans="2:19" ht="14.25" x14ac:dyDescent="0.2">
      <c r="B47" s="401" t="s">
        <v>124</v>
      </c>
      <c r="C47" s="328"/>
      <c r="D47" s="921">
        <v>0.221</v>
      </c>
      <c r="E47" s="510"/>
      <c r="F47" s="649"/>
      <c r="G47" s="921">
        <v>0.28199999999999997</v>
      </c>
      <c r="H47" s="618"/>
      <c r="I47" s="649"/>
      <c r="J47" s="941">
        <v>0.22</v>
      </c>
      <c r="K47" s="650"/>
      <c r="L47" s="649"/>
      <c r="M47" s="941">
        <v>0.20200000000000001</v>
      </c>
      <c r="N47" s="650"/>
      <c r="O47" s="649"/>
      <c r="P47" s="941">
        <v>0.251</v>
      </c>
      <c r="Q47" s="515"/>
      <c r="R47" s="406"/>
      <c r="S47" s="921">
        <v>0.23799999999999999</v>
      </c>
    </row>
    <row r="48" spans="2:19" ht="14.25" x14ac:dyDescent="0.2">
      <c r="B48" s="401" t="s">
        <v>31</v>
      </c>
      <c r="C48" s="295"/>
      <c r="D48" s="921">
        <v>0.17599999999999999</v>
      </c>
      <c r="E48" s="510"/>
      <c r="F48" s="665"/>
      <c r="G48" s="921">
        <v>0.108</v>
      </c>
      <c r="H48" s="618"/>
      <c r="I48" s="665"/>
      <c r="J48" s="941">
        <v>0.09</v>
      </c>
      <c r="K48" s="650"/>
      <c r="L48" s="665"/>
      <c r="M48" s="941">
        <v>0.19700000000000001</v>
      </c>
      <c r="N48" s="650"/>
      <c r="O48" s="665"/>
      <c r="P48" s="941">
        <v>0.19500000000000001</v>
      </c>
      <c r="Q48" s="515"/>
      <c r="R48" s="220"/>
      <c r="S48" s="921">
        <v>0.14699999999999999</v>
      </c>
    </row>
    <row r="49" spans="2:19" ht="17.25" customHeight="1" thickBot="1" x14ac:dyDescent="0.25">
      <c r="B49" s="401" t="s">
        <v>32</v>
      </c>
      <c r="C49" s="219"/>
      <c r="D49" s="915">
        <v>0.749</v>
      </c>
      <c r="E49" s="512"/>
      <c r="F49" s="673"/>
      <c r="G49" s="915">
        <v>0.91700000000000004</v>
      </c>
      <c r="H49" s="672"/>
      <c r="I49" s="673"/>
      <c r="J49" s="671">
        <v>2.605</v>
      </c>
      <c r="K49" s="674"/>
      <c r="L49" s="673"/>
      <c r="M49" s="671">
        <v>0.89200000000000002</v>
      </c>
      <c r="N49" s="674"/>
      <c r="O49" s="673"/>
      <c r="P49" s="671">
        <v>0.82199999999999995</v>
      </c>
      <c r="Q49" s="514"/>
      <c r="R49" s="917"/>
      <c r="S49" s="915">
        <v>1.341</v>
      </c>
    </row>
    <row r="50" spans="2:19" ht="17.25" customHeight="1" x14ac:dyDescent="0.2">
      <c r="B50" s="431"/>
      <c r="C50" s="296"/>
      <c r="D50" s="512"/>
      <c r="E50" s="512"/>
      <c r="F50" s="672"/>
      <c r="G50" s="672"/>
      <c r="H50" s="674"/>
      <c r="I50" s="666"/>
      <c r="J50" s="672"/>
      <c r="K50" s="674"/>
      <c r="L50" s="666"/>
      <c r="M50" s="672"/>
      <c r="N50" s="674"/>
      <c r="O50" s="666"/>
      <c r="P50" s="672"/>
      <c r="Q50" s="514"/>
      <c r="R50" s="513"/>
      <c r="S50" s="512"/>
    </row>
    <row r="51" spans="2:19" ht="28.5" customHeight="1" x14ac:dyDescent="0.2">
      <c r="B51" s="1151"/>
      <c r="C51" s="1151"/>
      <c r="D51" s="1151"/>
      <c r="E51" s="1151"/>
      <c r="F51" s="1151"/>
      <c r="G51" s="1151"/>
      <c r="H51" s="1151"/>
      <c r="I51" s="1151"/>
      <c r="J51" s="1151"/>
      <c r="K51" s="1151"/>
      <c r="L51" s="1151"/>
      <c r="M51" s="1151"/>
      <c r="N51" s="1151"/>
      <c r="O51" s="1151"/>
      <c r="P51" s="1151"/>
      <c r="Q51" s="1151"/>
      <c r="R51" s="1151"/>
      <c r="S51" s="1151"/>
    </row>
  </sheetData>
  <mergeCells count="2">
    <mergeCell ref="B51:S51"/>
    <mergeCell ref="B1:S1"/>
  </mergeCells>
  <printOptions horizontalCentered="1"/>
  <pageMargins left="0.56999999999999995" right="0.63" top="0.61" bottom="0.56000000000000005" header="0.5" footer="0.32"/>
  <pageSetup scale="70" orientation="landscape" horizontalDpi="1200" verticalDpi="1200" r:id="rId1"/>
  <headerFooter alignWithMargins="0">
    <oddHeader>&amp;R&amp;G</oddHeader>
    <oddFooter>&amp;C&amp;12PAGE 21</oddFooter>
  </headerFooter>
  <customProperties>
    <customPr name="layoutContexts" r:id="rId2"/>
    <customPr name="SaveUndoMode"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300" customWidth="1"/>
    <col min="2" max="2" width="6.28515625" style="300" customWidth="1"/>
    <col min="3" max="3" width="8" style="17" customWidth="1"/>
    <col min="4" max="4" width="4.5703125" style="17" customWidth="1"/>
    <col min="5" max="5" width="6.28515625" style="38" customWidth="1"/>
    <col min="6" max="6" width="7.85546875" style="17" customWidth="1"/>
    <col min="7" max="7" width="4.5703125" style="17" customWidth="1"/>
    <col min="8" max="8" width="6.28515625" style="17" customWidth="1"/>
    <col min="9" max="9" width="7.85546875" style="17" customWidth="1"/>
    <col min="10" max="10" width="4.5703125" style="17" customWidth="1"/>
    <col min="11" max="11" width="6.28515625" style="17" customWidth="1"/>
    <col min="12" max="12" width="7.85546875" style="17" customWidth="1"/>
    <col min="13" max="13" width="4.5703125" style="17" customWidth="1"/>
    <col min="14" max="14" width="6.28515625" style="38" customWidth="1"/>
    <col min="15" max="15" width="7.85546875" style="17" customWidth="1"/>
    <col min="16" max="16" width="4.5703125" style="17" customWidth="1"/>
    <col min="17" max="17" width="6.28515625" style="300" customWidth="1"/>
    <col min="18" max="18" width="8" style="17" customWidth="1"/>
    <col min="19" max="19" width="33" style="17" bestFit="1" customWidth="1"/>
    <col min="20" max="16384" width="9.140625" style="300"/>
  </cols>
  <sheetData>
    <row r="1" spans="1:23" ht="16.5" customHeight="1" x14ac:dyDescent="0.25">
      <c r="A1" s="1084" t="s">
        <v>260</v>
      </c>
      <c r="B1" s="1084"/>
      <c r="C1" s="1084"/>
      <c r="D1" s="1084"/>
      <c r="E1" s="1084"/>
      <c r="F1" s="1084"/>
      <c r="G1" s="1084"/>
      <c r="H1" s="1084"/>
      <c r="I1" s="1084"/>
      <c r="J1" s="1084"/>
      <c r="K1" s="1084"/>
      <c r="L1" s="1084"/>
      <c r="M1" s="1084"/>
      <c r="N1" s="1084"/>
      <c r="O1" s="1084"/>
      <c r="P1" s="1084"/>
      <c r="Q1" s="1084"/>
      <c r="R1" s="1084"/>
      <c r="S1" s="437"/>
      <c r="T1" s="437"/>
      <c r="U1" s="437"/>
    </row>
    <row r="2" spans="1:23" s="15" customFormat="1" ht="16.5" customHeight="1" x14ac:dyDescent="0.25">
      <c r="A2" s="1152" t="s">
        <v>247</v>
      </c>
      <c r="B2" s="1152"/>
      <c r="C2" s="1152"/>
      <c r="D2" s="1152"/>
      <c r="E2" s="1152"/>
      <c r="F2" s="1152"/>
      <c r="G2" s="1152"/>
      <c r="H2" s="1152"/>
      <c r="I2" s="1152"/>
      <c r="J2" s="1152"/>
      <c r="K2" s="1152"/>
      <c r="L2" s="1152"/>
      <c r="M2" s="1152"/>
      <c r="N2" s="1152"/>
      <c r="O2" s="1152"/>
      <c r="P2" s="1152"/>
      <c r="Q2" s="1152"/>
      <c r="R2" s="1152"/>
      <c r="S2" s="438"/>
      <c r="T2" s="438"/>
      <c r="U2" s="438"/>
    </row>
    <row r="3" spans="1:23" s="15" customFormat="1" ht="12.75" customHeight="1" x14ac:dyDescent="0.2">
      <c r="A3" s="59"/>
      <c r="B3" s="36"/>
      <c r="C3" s="14"/>
      <c r="D3" s="14"/>
      <c r="E3" s="35"/>
      <c r="F3" s="14"/>
      <c r="G3" s="14"/>
      <c r="H3" s="14"/>
      <c r="I3" s="14"/>
      <c r="J3" s="14"/>
      <c r="K3" s="14"/>
      <c r="L3" s="14"/>
      <c r="M3" s="14"/>
      <c r="N3" s="35"/>
      <c r="O3" s="14"/>
      <c r="P3" s="14"/>
      <c r="Q3" s="36"/>
      <c r="R3" s="14"/>
    </row>
    <row r="4" spans="1:23" s="15" customFormat="1" ht="12.75" customHeight="1" x14ac:dyDescent="0.2">
      <c r="A4" s="36"/>
      <c r="B4" s="36"/>
      <c r="C4" s="14"/>
      <c r="D4" s="14"/>
      <c r="E4" s="35"/>
      <c r="F4" s="14"/>
      <c r="G4" s="14"/>
      <c r="H4" s="14"/>
      <c r="I4" s="14"/>
      <c r="J4" s="14"/>
      <c r="K4" s="14"/>
      <c r="L4" s="14"/>
      <c r="M4" s="14"/>
      <c r="N4" s="35"/>
      <c r="O4" s="14"/>
      <c r="P4" s="14"/>
      <c r="Q4" s="36"/>
      <c r="R4" s="14"/>
    </row>
    <row r="5" spans="1:23" s="15" customFormat="1" ht="12.75" customHeight="1" x14ac:dyDescent="0.2">
      <c r="E5" s="37"/>
      <c r="N5" s="37"/>
    </row>
    <row r="6" spans="1:23" s="39" customFormat="1" ht="17.25" customHeight="1" x14ac:dyDescent="0.2">
      <c r="B6" s="1154" t="s">
        <v>273</v>
      </c>
      <c r="C6" s="1154"/>
      <c r="D6" s="1154"/>
      <c r="E6" s="1154"/>
      <c r="F6" s="1154"/>
      <c r="G6" s="1154"/>
      <c r="H6" s="1154"/>
      <c r="I6" s="1154"/>
      <c r="J6" s="1154"/>
      <c r="K6" s="1154"/>
      <c r="L6" s="1154"/>
      <c r="M6" s="1154"/>
      <c r="N6" s="1154"/>
      <c r="O6" s="1154"/>
      <c r="P6" s="1154"/>
      <c r="Q6" s="1154"/>
      <c r="R6" s="1154"/>
    </row>
    <row r="7" spans="1:23" s="15" customFormat="1" ht="30" customHeight="1" x14ac:dyDescent="0.2">
      <c r="B7" s="1153" t="s">
        <v>259</v>
      </c>
      <c r="C7" s="1153"/>
      <c r="D7" s="105"/>
      <c r="E7" s="1153" t="s">
        <v>56</v>
      </c>
      <c r="F7" s="1153"/>
      <c r="G7" s="105"/>
      <c r="H7" s="1153" t="s">
        <v>255</v>
      </c>
      <c r="I7" s="1153"/>
      <c r="J7" s="105"/>
      <c r="K7" s="1153" t="s">
        <v>256</v>
      </c>
      <c r="L7" s="1153"/>
      <c r="M7" s="105"/>
      <c r="N7" s="1153" t="s">
        <v>257</v>
      </c>
      <c r="O7" s="1153"/>
      <c r="P7" s="105"/>
      <c r="Q7" s="104"/>
      <c r="R7" s="105" t="s">
        <v>213</v>
      </c>
      <c r="V7" s="1153" t="s">
        <v>259</v>
      </c>
      <c r="W7" s="1153"/>
    </row>
    <row r="8" spans="1:23" x14ac:dyDescent="0.2">
      <c r="B8" s="108"/>
      <c r="C8" s="307"/>
      <c r="D8" s="107"/>
      <c r="E8" s="306"/>
      <c r="F8" s="107"/>
      <c r="G8" s="307"/>
      <c r="H8" s="108"/>
      <c r="I8" s="307"/>
      <c r="J8" s="307"/>
      <c r="K8" s="108"/>
      <c r="L8" s="307"/>
      <c r="M8" s="307"/>
      <c r="N8" s="108"/>
      <c r="O8" s="307"/>
      <c r="P8" s="307"/>
      <c r="Q8" s="306"/>
      <c r="R8" s="307"/>
      <c r="V8" s="108"/>
      <c r="W8" s="307"/>
    </row>
    <row r="9" spans="1:23" ht="13.5" thickBot="1" x14ac:dyDescent="0.25">
      <c r="A9" s="20" t="s">
        <v>23</v>
      </c>
      <c r="B9" s="308" t="s">
        <v>1</v>
      </c>
      <c r="C9" s="309"/>
      <c r="D9" s="310"/>
      <c r="E9" s="308" t="s">
        <v>1</v>
      </c>
      <c r="F9" s="309"/>
      <c r="G9" s="310"/>
      <c r="H9" s="308" t="s">
        <v>1</v>
      </c>
      <c r="I9" s="309"/>
      <c r="J9" s="310"/>
      <c r="K9" s="308" t="s">
        <v>1</v>
      </c>
      <c r="L9" s="309"/>
      <c r="M9" s="310"/>
      <c r="N9" s="308" t="s">
        <v>1</v>
      </c>
      <c r="O9" s="309"/>
      <c r="P9" s="310"/>
      <c r="Q9" s="308" t="s">
        <v>1</v>
      </c>
      <c r="R9" s="309">
        <f>SUM(C9:O9)</f>
        <v>0</v>
      </c>
      <c r="V9" s="308" t="s">
        <v>1</v>
      </c>
      <c r="W9" s="309">
        <v>3.4</v>
      </c>
    </row>
    <row r="10" spans="1:23" x14ac:dyDescent="0.2">
      <c r="A10" s="20"/>
      <c r="B10" s="311"/>
      <c r="C10" s="305"/>
      <c r="D10" s="305"/>
      <c r="E10" s="311"/>
      <c r="F10" s="305"/>
      <c r="G10" s="305"/>
      <c r="H10" s="311"/>
      <c r="I10" s="305"/>
      <c r="J10" s="305"/>
      <c r="K10" s="311"/>
      <c r="L10" s="305"/>
      <c r="M10" s="305"/>
      <c r="N10" s="311"/>
      <c r="O10" s="305"/>
      <c r="P10" s="305"/>
      <c r="Q10" s="311"/>
      <c r="R10" s="305"/>
      <c r="V10" s="311"/>
      <c r="W10" s="305"/>
    </row>
    <row r="11" spans="1:23" x14ac:dyDescent="0.2">
      <c r="A11" s="20" t="s">
        <v>25</v>
      </c>
      <c r="B11" s="312"/>
      <c r="C11" s="313"/>
      <c r="D11" s="310"/>
      <c r="E11" s="312"/>
      <c r="F11" s="313"/>
      <c r="G11" s="310"/>
      <c r="H11" s="312"/>
      <c r="I11" s="313"/>
      <c r="J11" s="310"/>
      <c r="K11" s="312"/>
      <c r="L11" s="313"/>
      <c r="M11" s="310"/>
      <c r="N11" s="312"/>
      <c r="O11" s="313"/>
      <c r="P11" s="310"/>
      <c r="Q11" s="312"/>
      <c r="R11" s="313">
        <f>SUM(C11:O11)</f>
        <v>0</v>
      </c>
      <c r="T11" s="434">
        <f>R9-R11</f>
        <v>0</v>
      </c>
      <c r="V11" s="312"/>
      <c r="W11" s="313">
        <v>2.9</v>
      </c>
    </row>
    <row r="12" spans="1:23" x14ac:dyDescent="0.2">
      <c r="A12" s="20" t="s">
        <v>4</v>
      </c>
      <c r="B12" s="311"/>
      <c r="C12" s="305"/>
      <c r="D12" s="305"/>
      <c r="E12" s="311"/>
      <c r="F12" s="305"/>
      <c r="G12" s="305"/>
      <c r="H12" s="311"/>
      <c r="I12" s="305"/>
      <c r="J12" s="305"/>
      <c r="K12" s="311"/>
      <c r="L12" s="305"/>
      <c r="M12" s="305"/>
      <c r="N12" s="311"/>
      <c r="O12" s="305"/>
      <c r="P12" s="305"/>
      <c r="Q12" s="311"/>
      <c r="R12" s="305"/>
      <c r="V12" s="311"/>
      <c r="W12" s="305"/>
    </row>
    <row r="13" spans="1:23" x14ac:dyDescent="0.2">
      <c r="A13" s="20" t="s">
        <v>26</v>
      </c>
      <c r="B13" s="291"/>
      <c r="C13" s="305"/>
      <c r="D13" s="305"/>
      <c r="E13" s="311"/>
      <c r="F13" s="305"/>
      <c r="G13" s="305"/>
      <c r="H13" s="291"/>
      <c r="I13" s="305"/>
      <c r="J13" s="305"/>
      <c r="K13" s="291"/>
      <c r="L13" s="305"/>
      <c r="M13" s="305"/>
      <c r="N13" s="291"/>
      <c r="O13" s="305"/>
      <c r="P13" s="305"/>
      <c r="Q13" s="311"/>
      <c r="R13" s="305">
        <f>SUM(C13:O13)</f>
        <v>0</v>
      </c>
      <c r="V13" s="291"/>
      <c r="W13" s="305">
        <v>16.8</v>
      </c>
    </row>
    <row r="14" spans="1:23" x14ac:dyDescent="0.2">
      <c r="A14" s="415" t="s">
        <v>133</v>
      </c>
      <c r="B14" s="417"/>
      <c r="C14" s="305"/>
      <c r="D14" s="412"/>
      <c r="E14" s="416"/>
      <c r="F14" s="305"/>
      <c r="G14" s="310"/>
      <c r="H14" s="417"/>
      <c r="I14" s="305"/>
      <c r="J14" s="310"/>
      <c r="K14" s="417"/>
      <c r="L14" s="305"/>
      <c r="M14" s="310"/>
      <c r="N14" s="417"/>
      <c r="O14" s="305"/>
      <c r="P14" s="412"/>
      <c r="Q14" s="416"/>
      <c r="R14" s="305">
        <f>SUM(C14:O14)</f>
        <v>0</v>
      </c>
      <c r="V14" s="417"/>
      <c r="W14" s="305">
        <v>9.4</v>
      </c>
    </row>
    <row r="15" spans="1:23" x14ac:dyDescent="0.2">
      <c r="A15" s="415" t="s">
        <v>36</v>
      </c>
      <c r="B15" s="417"/>
      <c r="C15" s="305"/>
      <c r="D15" s="314"/>
      <c r="E15" s="416"/>
      <c r="F15" s="305"/>
      <c r="G15" s="314"/>
      <c r="H15" s="417"/>
      <c r="I15" s="305"/>
      <c r="J15" s="314"/>
      <c r="K15" s="417"/>
      <c r="L15" s="305"/>
      <c r="M15" s="314"/>
      <c r="N15" s="417"/>
      <c r="O15" s="305"/>
      <c r="P15" s="310"/>
      <c r="Q15" s="416"/>
      <c r="R15" s="305">
        <f>SUM(C15:O15)</f>
        <v>0</v>
      </c>
      <c r="V15" s="417"/>
      <c r="W15" s="305">
        <v>2.6</v>
      </c>
    </row>
    <row r="16" spans="1:23" ht="14.25" x14ac:dyDescent="0.2">
      <c r="A16" s="415" t="s">
        <v>262</v>
      </c>
      <c r="B16" s="416"/>
      <c r="C16" s="413"/>
      <c r="D16" s="315"/>
      <c r="E16" s="416"/>
      <c r="F16" s="413"/>
      <c r="G16" s="310"/>
      <c r="H16" s="416"/>
      <c r="I16" s="413"/>
      <c r="J16" s="310"/>
      <c r="K16" s="416"/>
      <c r="L16" s="413"/>
      <c r="M16" s="310"/>
      <c r="N16" s="416"/>
      <c r="O16" s="413"/>
      <c r="P16" s="413"/>
      <c r="Q16" s="416"/>
      <c r="R16" s="413"/>
      <c r="V16" s="416"/>
      <c r="W16" s="413"/>
    </row>
    <row r="17" spans="1:23" ht="13.5" thickBot="1" x14ac:dyDescent="0.25">
      <c r="A17" s="20"/>
      <c r="B17" s="316" t="s">
        <v>1</v>
      </c>
      <c r="C17" s="317">
        <f>C13-C14-C15</f>
        <v>0</v>
      </c>
      <c r="D17" s="310"/>
      <c r="E17" s="316" t="s">
        <v>1</v>
      </c>
      <c r="F17" s="317">
        <f>F13-F14-F15</f>
        <v>0</v>
      </c>
      <c r="G17" s="310"/>
      <c r="H17" s="316" t="s">
        <v>1</v>
      </c>
      <c r="I17" s="317">
        <f>I13-I14-I15</f>
        <v>0</v>
      </c>
      <c r="J17" s="310"/>
      <c r="K17" s="316" t="s">
        <v>1</v>
      </c>
      <c r="L17" s="317">
        <f>L13-L14-L15</f>
        <v>0</v>
      </c>
      <c r="M17" s="310"/>
      <c r="N17" s="316" t="s">
        <v>1</v>
      </c>
      <c r="O17" s="317">
        <f>O13-O14-O15</f>
        <v>0</v>
      </c>
      <c r="P17" s="310"/>
      <c r="Q17" s="316" t="s">
        <v>1</v>
      </c>
      <c r="R17" s="317">
        <f>R13-R14-R15-R16</f>
        <v>0</v>
      </c>
      <c r="S17" s="300"/>
      <c r="V17" s="316" t="s">
        <v>1</v>
      </c>
      <c r="W17" s="317">
        <f>W13-W14-W15</f>
        <v>4.8</v>
      </c>
    </row>
    <row r="18" spans="1:23" x14ac:dyDescent="0.2">
      <c r="B18" s="306"/>
      <c r="C18" s="307"/>
      <c r="D18" s="307"/>
      <c r="E18" s="306"/>
      <c r="F18" s="307"/>
      <c r="G18" s="307"/>
      <c r="H18" s="306"/>
      <c r="I18" s="307"/>
      <c r="J18" s="307"/>
      <c r="K18" s="306"/>
      <c r="L18" s="307"/>
      <c r="M18" s="307"/>
      <c r="N18" s="306"/>
      <c r="O18" s="307"/>
      <c r="P18" s="307"/>
      <c r="Q18" s="306"/>
      <c r="R18" s="307"/>
      <c r="S18" s="300"/>
      <c r="V18" s="306"/>
      <c r="W18" s="307"/>
    </row>
    <row r="19" spans="1:23" x14ac:dyDescent="0.2">
      <c r="A19" s="415" t="s">
        <v>120</v>
      </c>
      <c r="B19" s="418"/>
      <c r="C19" s="354" t="e">
        <f>C14/C13</f>
        <v>#DIV/0!</v>
      </c>
      <c r="D19" s="318"/>
      <c r="E19" s="416"/>
      <c r="F19" s="354" t="e">
        <f>F14/F13</f>
        <v>#DIV/0!</v>
      </c>
      <c r="G19" s="318"/>
      <c r="H19" s="418"/>
      <c r="I19" s="354" t="e">
        <f>I14/I13</f>
        <v>#DIV/0!</v>
      </c>
      <c r="J19" s="318"/>
      <c r="K19" s="418"/>
      <c r="L19" s="354" t="e">
        <f>L14/L13</f>
        <v>#DIV/0!</v>
      </c>
      <c r="M19" s="318"/>
      <c r="N19" s="418"/>
      <c r="O19" s="354" t="e">
        <f>O14/O13</f>
        <v>#DIV/0!</v>
      </c>
      <c r="P19" s="354"/>
      <c r="Q19" s="416"/>
      <c r="R19" s="354" t="e">
        <f>R14/R13</f>
        <v>#DIV/0!</v>
      </c>
      <c r="S19" s="300"/>
      <c r="V19" s="418"/>
      <c r="W19" s="354">
        <f>W14/W13</f>
        <v>0.56000000000000005</v>
      </c>
    </row>
    <row r="20" spans="1:23" x14ac:dyDescent="0.2">
      <c r="A20" s="415" t="s">
        <v>124</v>
      </c>
      <c r="B20" s="418"/>
      <c r="C20" s="354" t="e">
        <f>C15/C13</f>
        <v>#DIV/0!</v>
      </c>
      <c r="D20" s="318"/>
      <c r="E20" s="416"/>
      <c r="F20" s="354" t="e">
        <f>F15/F13</f>
        <v>#DIV/0!</v>
      </c>
      <c r="G20" s="318"/>
      <c r="H20" s="418"/>
      <c r="I20" s="354" t="e">
        <f>I15/I13</f>
        <v>#DIV/0!</v>
      </c>
      <c r="J20" s="318"/>
      <c r="K20" s="418"/>
      <c r="L20" s="354" t="e">
        <f>L15/L13</f>
        <v>#DIV/0!</v>
      </c>
      <c r="M20" s="318"/>
      <c r="N20" s="418"/>
      <c r="O20" s="354" t="e">
        <f>O15/O13</f>
        <v>#DIV/0!</v>
      </c>
      <c r="P20" s="354"/>
      <c r="Q20" s="416"/>
      <c r="R20" s="354" t="e">
        <f>R15/R13</f>
        <v>#DIV/0!</v>
      </c>
      <c r="S20" s="300"/>
      <c r="V20" s="418"/>
      <c r="W20" s="354">
        <f>W15/W13</f>
        <v>0.155</v>
      </c>
    </row>
    <row r="21" spans="1:23" ht="14.25" x14ac:dyDescent="0.2">
      <c r="A21" s="415" t="s">
        <v>263</v>
      </c>
      <c r="B21" s="418"/>
      <c r="C21" s="377"/>
      <c r="D21" s="319"/>
      <c r="E21" s="416"/>
      <c r="F21" s="377"/>
      <c r="G21" s="320"/>
      <c r="H21" s="418"/>
      <c r="I21" s="377"/>
      <c r="J21" s="320"/>
      <c r="K21" s="418"/>
      <c r="L21" s="377"/>
      <c r="M21" s="320"/>
      <c r="N21" s="418"/>
      <c r="O21" s="377"/>
      <c r="P21" s="377"/>
      <c r="Q21" s="416"/>
      <c r="R21" s="433" t="e">
        <f>R16/R13</f>
        <v>#DIV/0!</v>
      </c>
      <c r="S21" s="435" t="s">
        <v>258</v>
      </c>
      <c r="V21" s="418"/>
      <c r="W21" s="377"/>
    </row>
    <row r="22" spans="1:23" ht="13.5" thickBot="1" x14ac:dyDescent="0.25">
      <c r="A22" s="20" t="s">
        <v>32</v>
      </c>
      <c r="B22" s="322"/>
      <c r="C22" s="378" t="e">
        <f>SUM(C19:C21)</f>
        <v>#DIV/0!</v>
      </c>
      <c r="D22" s="321"/>
      <c r="E22" s="316"/>
      <c r="F22" s="378" t="e">
        <f>SUM(F19:F21)</f>
        <v>#DIV/0!</v>
      </c>
      <c r="G22" s="321"/>
      <c r="H22" s="322"/>
      <c r="I22" s="378" t="e">
        <f>SUM(I19:I21)</f>
        <v>#DIV/0!</v>
      </c>
      <c r="J22" s="321"/>
      <c r="K22" s="322"/>
      <c r="L22" s="378" t="e">
        <f>SUM(L19:L21)</f>
        <v>#DIV/0!</v>
      </c>
      <c r="M22" s="321"/>
      <c r="N22" s="322"/>
      <c r="O22" s="378" t="e">
        <f>SUM(O19:O21)</f>
        <v>#DIV/0!</v>
      </c>
      <c r="P22" s="253"/>
      <c r="Q22" s="316"/>
      <c r="R22" s="378" t="e">
        <f>SUM(R19:R21)</f>
        <v>#DIV/0!</v>
      </c>
      <c r="S22" s="300"/>
      <c r="V22" s="322"/>
      <c r="W22" s="378">
        <f>SUM(W19:W21)</f>
        <v>0.71499999999999997</v>
      </c>
    </row>
    <row r="23" spans="1:23" x14ac:dyDescent="0.2">
      <c r="B23" s="306"/>
      <c r="C23" s="113"/>
      <c r="D23" s="113"/>
      <c r="E23" s="114"/>
      <c r="F23" s="113"/>
      <c r="G23" s="113"/>
      <c r="H23" s="113"/>
      <c r="I23" s="113"/>
      <c r="J23" s="113"/>
      <c r="K23" s="113"/>
      <c r="L23" s="113"/>
      <c r="M23" s="113"/>
      <c r="N23" s="114"/>
      <c r="O23" s="113"/>
      <c r="P23" s="113"/>
      <c r="Q23" s="306"/>
      <c r="R23" s="113"/>
      <c r="S23" s="300"/>
    </row>
    <row r="24" spans="1:23" x14ac:dyDescent="0.2">
      <c r="B24" s="306"/>
      <c r="C24" s="307"/>
      <c r="D24" s="307"/>
      <c r="E24" s="108"/>
      <c r="F24" s="307"/>
      <c r="G24" s="307"/>
      <c r="H24" s="307"/>
      <c r="I24" s="307"/>
      <c r="J24" s="307"/>
      <c r="K24" s="307"/>
      <c r="L24" s="307"/>
      <c r="M24" s="307"/>
      <c r="N24" s="108"/>
      <c r="O24" s="307"/>
      <c r="P24" s="307"/>
      <c r="Q24" s="306"/>
      <c r="R24" s="307"/>
      <c r="S24" s="300"/>
    </row>
    <row r="25" spans="1:23" x14ac:dyDescent="0.2">
      <c r="B25" s="306"/>
      <c r="C25" s="307"/>
      <c r="D25" s="307"/>
      <c r="E25" s="108"/>
      <c r="F25" s="307"/>
      <c r="G25" s="307"/>
      <c r="H25" s="307"/>
      <c r="I25" s="307"/>
      <c r="J25" s="307"/>
      <c r="K25" s="307"/>
      <c r="L25" s="307"/>
      <c r="M25" s="307"/>
      <c r="N25" s="108"/>
      <c r="O25" s="307"/>
      <c r="P25" s="307"/>
      <c r="Q25" s="306"/>
      <c r="R25" s="307"/>
      <c r="S25" s="300"/>
    </row>
    <row r="26" spans="1:23" s="39" customFormat="1" ht="14.25" x14ac:dyDescent="0.2">
      <c r="B26" s="1154" t="s">
        <v>275</v>
      </c>
      <c r="C26" s="1154"/>
      <c r="D26" s="1154"/>
      <c r="E26" s="1154"/>
      <c r="F26" s="1154"/>
      <c r="G26" s="1154"/>
      <c r="H26" s="1154"/>
      <c r="I26" s="1154"/>
      <c r="J26" s="1154"/>
      <c r="K26" s="1154"/>
      <c r="L26" s="1154"/>
      <c r="M26" s="1154"/>
      <c r="N26" s="1154"/>
      <c r="O26" s="1154"/>
      <c r="P26" s="1154"/>
      <c r="Q26" s="1154"/>
      <c r="R26" s="1154"/>
    </row>
    <row r="27" spans="1:23" s="15" customFormat="1" ht="27" customHeight="1" x14ac:dyDescent="0.2">
      <c r="B27" s="1153" t="s">
        <v>259</v>
      </c>
      <c r="C27" s="1153"/>
      <c r="D27" s="105"/>
      <c r="E27" s="1153" t="s">
        <v>56</v>
      </c>
      <c r="F27" s="1153"/>
      <c r="G27" s="105"/>
      <c r="H27" s="1153" t="s">
        <v>255</v>
      </c>
      <c r="I27" s="1153"/>
      <c r="J27" s="105"/>
      <c r="K27" s="1153" t="s">
        <v>256</v>
      </c>
      <c r="L27" s="1153"/>
      <c r="M27" s="105"/>
      <c r="N27" s="1153" t="s">
        <v>257</v>
      </c>
      <c r="O27" s="1153"/>
      <c r="P27" s="105"/>
      <c r="Q27" s="104"/>
      <c r="R27" s="105" t="s">
        <v>213</v>
      </c>
      <c r="V27" s="1153" t="s">
        <v>259</v>
      </c>
      <c r="W27" s="1153"/>
    </row>
    <row r="28" spans="1:23" x14ac:dyDescent="0.2">
      <c r="B28" s="421"/>
      <c r="C28" s="414"/>
      <c r="D28" s="420"/>
      <c r="E28" s="419"/>
      <c r="F28" s="420"/>
      <c r="G28" s="414"/>
      <c r="H28" s="421"/>
      <c r="I28" s="414"/>
      <c r="J28" s="414"/>
      <c r="K28" s="108"/>
      <c r="L28" s="307"/>
      <c r="M28" s="414"/>
      <c r="N28" s="421"/>
      <c r="O28" s="414"/>
      <c r="P28" s="414"/>
      <c r="Q28" s="419"/>
      <c r="R28" s="414"/>
      <c r="S28" s="300"/>
      <c r="V28" s="421"/>
      <c r="W28" s="414"/>
    </row>
    <row r="29" spans="1:23" ht="13.5" thickBot="1" x14ac:dyDescent="0.25">
      <c r="A29" s="20" t="s">
        <v>23</v>
      </c>
      <c r="B29" s="308" t="s">
        <v>1</v>
      </c>
      <c r="C29" s="309">
        <v>115.9</v>
      </c>
      <c r="D29" s="310"/>
      <c r="E29" s="308" t="s">
        <v>1</v>
      </c>
      <c r="F29" s="309">
        <v>100.3</v>
      </c>
      <c r="G29" s="310"/>
      <c r="H29" s="308" t="s">
        <v>1</v>
      </c>
      <c r="I29" s="309">
        <v>42.4</v>
      </c>
      <c r="J29" s="310"/>
      <c r="K29" s="308" t="s">
        <v>1</v>
      </c>
      <c r="L29" s="309">
        <v>25</v>
      </c>
      <c r="M29" s="310"/>
      <c r="N29" s="308" t="s">
        <v>1</v>
      </c>
      <c r="O29" s="309">
        <v>4.5999999999999996</v>
      </c>
      <c r="P29" s="310"/>
      <c r="Q29" s="308" t="s">
        <v>1</v>
      </c>
      <c r="R29" s="309">
        <f>SUM(C29:O29)</f>
        <v>288.2</v>
      </c>
      <c r="S29" s="434" t="e">
        <f>R29-'Cathedral IS'!#REF!</f>
        <v>#REF!</v>
      </c>
      <c r="V29" s="308" t="s">
        <v>1</v>
      </c>
      <c r="W29" s="309">
        <v>115.9</v>
      </c>
    </row>
    <row r="30" spans="1:23" x14ac:dyDescent="0.2">
      <c r="A30" s="20"/>
      <c r="B30" s="311"/>
      <c r="C30" s="305"/>
      <c r="D30" s="305"/>
      <c r="E30" s="311"/>
      <c r="F30" s="305"/>
      <c r="G30" s="305"/>
      <c r="H30" s="311"/>
      <c r="I30" s="305"/>
      <c r="J30" s="305"/>
      <c r="K30" s="311"/>
      <c r="L30" s="305"/>
      <c r="M30" s="305"/>
      <c r="N30" s="311"/>
      <c r="O30" s="305"/>
      <c r="P30" s="305"/>
      <c r="Q30" s="311"/>
      <c r="R30" s="305"/>
      <c r="S30" s="300"/>
      <c r="V30" s="311"/>
      <c r="W30" s="305"/>
    </row>
    <row r="31" spans="1:23" x14ac:dyDescent="0.2">
      <c r="A31" s="20" t="s">
        <v>25</v>
      </c>
      <c r="B31" s="312"/>
      <c r="C31" s="313">
        <v>84.3</v>
      </c>
      <c r="D31" s="310"/>
      <c r="E31" s="312"/>
      <c r="F31" s="313">
        <v>80.099999999999994</v>
      </c>
      <c r="G31" s="310"/>
      <c r="H31" s="312"/>
      <c r="I31" s="313">
        <v>37.299999999999997</v>
      </c>
      <c r="J31" s="310"/>
      <c r="K31" s="312"/>
      <c r="L31" s="313">
        <v>17.600000000000001</v>
      </c>
      <c r="M31" s="310"/>
      <c r="N31" s="312"/>
      <c r="O31" s="313">
        <v>3</v>
      </c>
      <c r="P31" s="310"/>
      <c r="Q31" s="312"/>
      <c r="R31" s="313">
        <f>SUM(C31:O31)</f>
        <v>222.3</v>
      </c>
      <c r="S31" s="434" t="e">
        <f>R31-'Cathedral IS'!#REF!</f>
        <v>#REF!</v>
      </c>
      <c r="V31" s="312"/>
      <c r="W31" s="313">
        <v>84.3</v>
      </c>
    </row>
    <row r="32" spans="1:23" x14ac:dyDescent="0.2">
      <c r="A32" s="20" t="s">
        <v>4</v>
      </c>
      <c r="B32" s="311"/>
      <c r="C32" s="305"/>
      <c r="D32" s="305"/>
      <c r="E32" s="311"/>
      <c r="F32" s="305"/>
      <c r="G32" s="305"/>
      <c r="H32" s="311"/>
      <c r="I32" s="305"/>
      <c r="J32" s="305"/>
      <c r="K32" s="311"/>
      <c r="L32" s="305"/>
      <c r="M32" s="305"/>
      <c r="N32" s="311"/>
      <c r="O32" s="305"/>
      <c r="P32" s="305"/>
      <c r="Q32" s="311"/>
      <c r="R32" s="305"/>
      <c r="S32" s="300"/>
      <c r="V32" s="311"/>
      <c r="W32" s="305"/>
    </row>
    <row r="33" spans="1:23" x14ac:dyDescent="0.2">
      <c r="A33" s="20" t="s">
        <v>26</v>
      </c>
      <c r="B33" s="291"/>
      <c r="C33" s="305">
        <v>84.4</v>
      </c>
      <c r="D33" s="305"/>
      <c r="E33" s="311"/>
      <c r="F33" s="305">
        <v>80.400000000000006</v>
      </c>
      <c r="G33" s="305"/>
      <c r="H33" s="291"/>
      <c r="I33" s="305">
        <v>36.299999999999997</v>
      </c>
      <c r="J33" s="305"/>
      <c r="K33" s="291"/>
      <c r="L33" s="305">
        <v>20</v>
      </c>
      <c r="M33" s="305"/>
      <c r="N33" s="291"/>
      <c r="O33" s="305">
        <v>3.5</v>
      </c>
      <c r="P33" s="305"/>
      <c r="Q33" s="311"/>
      <c r="R33" s="305">
        <f>SUM(C33:O33)</f>
        <v>224.6</v>
      </c>
      <c r="S33" s="434" t="e">
        <f>R33-'Cathedral IS'!#REF!</f>
        <v>#REF!</v>
      </c>
      <c r="V33" s="291"/>
      <c r="W33" s="305">
        <v>84.4</v>
      </c>
    </row>
    <row r="34" spans="1:23" x14ac:dyDescent="0.2">
      <c r="A34" s="415" t="s">
        <v>133</v>
      </c>
      <c r="B34" s="417"/>
      <c r="C34" s="305">
        <v>27.5</v>
      </c>
      <c r="D34" s="412"/>
      <c r="E34" s="416"/>
      <c r="F34" s="305">
        <v>26.6</v>
      </c>
      <c r="G34" s="310"/>
      <c r="H34" s="417"/>
      <c r="I34" s="305">
        <v>26.1</v>
      </c>
      <c r="J34" s="310"/>
      <c r="K34" s="417"/>
      <c r="L34" s="305">
        <v>7</v>
      </c>
      <c r="M34" s="310"/>
      <c r="N34" s="417"/>
      <c r="O34" s="305">
        <v>3.1</v>
      </c>
      <c r="P34" s="412"/>
      <c r="Q34" s="416"/>
      <c r="R34" s="305">
        <f>SUM(C34:O34)</f>
        <v>90.3</v>
      </c>
      <c r="S34" s="434" t="e">
        <f>R34-'Cathedral IS'!#REF!-'Cathedral IS'!#REF!</f>
        <v>#REF!</v>
      </c>
      <c r="V34" s="417"/>
      <c r="W34" s="305">
        <v>27.5</v>
      </c>
    </row>
    <row r="35" spans="1:23" x14ac:dyDescent="0.2">
      <c r="A35" s="415" t="s">
        <v>36</v>
      </c>
      <c r="B35" s="417"/>
      <c r="C35" s="305">
        <v>14.4</v>
      </c>
      <c r="D35" s="314"/>
      <c r="E35" s="416"/>
      <c r="F35" s="305">
        <v>21.4</v>
      </c>
      <c r="G35" s="314"/>
      <c r="H35" s="417"/>
      <c r="I35" s="305">
        <v>11.4</v>
      </c>
      <c r="J35" s="314"/>
      <c r="K35" s="417"/>
      <c r="L35" s="305">
        <v>3.6</v>
      </c>
      <c r="M35" s="314"/>
      <c r="N35" s="417"/>
      <c r="O35" s="305">
        <v>1.2</v>
      </c>
      <c r="P35" s="310"/>
      <c r="Q35" s="416"/>
      <c r="R35" s="305">
        <f>SUM(C35:O35)</f>
        <v>52</v>
      </c>
      <c r="S35" s="434" t="e">
        <f>R35-'Cathedral IS'!#REF!</f>
        <v>#REF!</v>
      </c>
      <c r="V35" s="417"/>
      <c r="W35" s="305">
        <v>14.4</v>
      </c>
    </row>
    <row r="36" spans="1:23" ht="14.25" x14ac:dyDescent="0.2">
      <c r="A36" s="415" t="s">
        <v>262</v>
      </c>
      <c r="B36" s="416"/>
      <c r="C36" s="413"/>
      <c r="D36" s="315"/>
      <c r="E36" s="416"/>
      <c r="F36" s="413"/>
      <c r="G36" s="310"/>
      <c r="H36" s="416"/>
      <c r="I36" s="413"/>
      <c r="J36" s="310"/>
      <c r="K36" s="416"/>
      <c r="L36" s="413"/>
      <c r="M36" s="310"/>
      <c r="N36" s="416"/>
      <c r="O36" s="413"/>
      <c r="P36" s="413"/>
      <c r="Q36" s="416"/>
      <c r="R36" s="413" t="e">
        <f>'Cathedral IS'!#REF!</f>
        <v>#REF!</v>
      </c>
      <c r="S36" s="434" t="e">
        <f>R36-'Cathedral IS'!#REF!</f>
        <v>#REF!</v>
      </c>
      <c r="V36" s="416"/>
      <c r="W36" s="413"/>
    </row>
    <row r="37" spans="1:23" ht="13.5" thickBot="1" x14ac:dyDescent="0.25">
      <c r="A37" s="20"/>
      <c r="B37" s="316" t="s">
        <v>1</v>
      </c>
      <c r="C37" s="317">
        <f>C33-C34-C35</f>
        <v>42.5</v>
      </c>
      <c r="D37" s="310"/>
      <c r="E37" s="316" t="s">
        <v>1</v>
      </c>
      <c r="F37" s="317">
        <f>F33-F34-F35</f>
        <v>32.4</v>
      </c>
      <c r="G37" s="310"/>
      <c r="H37" s="316" t="s">
        <v>1</v>
      </c>
      <c r="I37" s="317">
        <f>I33-I34-I35</f>
        <v>-1.2</v>
      </c>
      <c r="J37" s="310"/>
      <c r="K37" s="316" t="s">
        <v>1</v>
      </c>
      <c r="L37" s="317">
        <f>L33-L34-L35</f>
        <v>9.4</v>
      </c>
      <c r="M37" s="310"/>
      <c r="N37" s="316" t="s">
        <v>1</v>
      </c>
      <c r="O37" s="317">
        <f>O33-O34-O35</f>
        <v>-0.8</v>
      </c>
      <c r="P37" s="310"/>
      <c r="Q37" s="316" t="s">
        <v>1</v>
      </c>
      <c r="R37" s="317" t="e">
        <f>R33-R34-R35-R36</f>
        <v>#REF!</v>
      </c>
      <c r="S37" s="300"/>
      <c r="V37" s="316" t="s">
        <v>1</v>
      </c>
      <c r="W37" s="317">
        <f>W33-W34-W35</f>
        <v>42.5</v>
      </c>
    </row>
    <row r="38" spans="1:23" x14ac:dyDescent="0.2">
      <c r="B38" s="306"/>
      <c r="C38" s="307"/>
      <c r="D38" s="307"/>
      <c r="E38" s="306"/>
      <c r="F38" s="307"/>
      <c r="G38" s="307"/>
      <c r="H38" s="306"/>
      <c r="I38" s="307"/>
      <c r="J38" s="307"/>
      <c r="K38" s="306"/>
      <c r="L38" s="307"/>
      <c r="M38" s="307"/>
      <c r="N38" s="306"/>
      <c r="O38" s="307"/>
      <c r="P38" s="307"/>
      <c r="Q38" s="306"/>
      <c r="R38" s="307"/>
      <c r="S38" s="300"/>
      <c r="V38" s="306"/>
      <c r="W38" s="307"/>
    </row>
    <row r="39" spans="1:23" x14ac:dyDescent="0.2">
      <c r="A39" s="415" t="s">
        <v>120</v>
      </c>
      <c r="B39" s="418"/>
      <c r="C39" s="354">
        <f>C34/C33</f>
        <v>0.32600000000000001</v>
      </c>
      <c r="D39" s="318"/>
      <c r="E39" s="416"/>
      <c r="F39" s="354">
        <f>F34/F33</f>
        <v>0.33100000000000002</v>
      </c>
      <c r="G39" s="318"/>
      <c r="H39" s="418"/>
      <c r="I39" s="354">
        <f>I34/I33</f>
        <v>0.71899999999999997</v>
      </c>
      <c r="J39" s="318"/>
      <c r="K39" s="418"/>
      <c r="L39" s="354">
        <f>L34/L33</f>
        <v>0.35</v>
      </c>
      <c r="M39" s="318"/>
      <c r="N39" s="418"/>
      <c r="O39" s="354">
        <f>O34/O33</f>
        <v>0.88600000000000001</v>
      </c>
      <c r="P39" s="354"/>
      <c r="Q39" s="416"/>
      <c r="R39" s="354">
        <f>R34/R33</f>
        <v>0.40200000000000002</v>
      </c>
      <c r="S39" s="436" t="e">
        <f>R39-'Cathedral IS'!#REF!</f>
        <v>#REF!</v>
      </c>
      <c r="V39" s="418"/>
      <c r="W39" s="354">
        <f>W34/W33</f>
        <v>0.32600000000000001</v>
      </c>
    </row>
    <row r="40" spans="1:23" x14ac:dyDescent="0.2">
      <c r="A40" s="415" t="s">
        <v>124</v>
      </c>
      <c r="B40" s="418"/>
      <c r="C40" s="354">
        <f>C35/C33</f>
        <v>0.17100000000000001</v>
      </c>
      <c r="D40" s="318"/>
      <c r="E40" s="416"/>
      <c r="F40" s="354">
        <f>F35/F33</f>
        <v>0.26600000000000001</v>
      </c>
      <c r="G40" s="318"/>
      <c r="H40" s="418"/>
      <c r="I40" s="354">
        <f>I35/I33</f>
        <v>0.314</v>
      </c>
      <c r="J40" s="318"/>
      <c r="K40" s="418"/>
      <c r="L40" s="354">
        <f>L35/L33</f>
        <v>0.18</v>
      </c>
      <c r="M40" s="318"/>
      <c r="N40" s="418"/>
      <c r="O40" s="354">
        <f>O35/O33</f>
        <v>0.34300000000000003</v>
      </c>
      <c r="P40" s="354"/>
      <c r="Q40" s="416"/>
      <c r="R40" s="354">
        <f>R35/R33</f>
        <v>0.23200000000000001</v>
      </c>
      <c r="S40" s="436" t="e">
        <f>R40-'Cathedral IS'!#REF!</f>
        <v>#REF!</v>
      </c>
      <c r="V40" s="418"/>
      <c r="W40" s="354">
        <f>W35/W33</f>
        <v>0.17100000000000001</v>
      </c>
    </row>
    <row r="41" spans="1:23" ht="14.25" x14ac:dyDescent="0.2">
      <c r="A41" s="415" t="s">
        <v>263</v>
      </c>
      <c r="B41" s="418"/>
      <c r="C41" s="377"/>
      <c r="D41" s="319"/>
      <c r="E41" s="416"/>
      <c r="F41" s="377"/>
      <c r="G41" s="320"/>
      <c r="H41" s="418"/>
      <c r="I41" s="377"/>
      <c r="J41" s="320"/>
      <c r="K41" s="418"/>
      <c r="L41" s="377"/>
      <c r="M41" s="320"/>
      <c r="N41" s="418"/>
      <c r="O41" s="377"/>
      <c r="P41" s="377"/>
      <c r="Q41" s="416"/>
      <c r="R41" s="433" t="e">
        <f>R36/R33</f>
        <v>#REF!</v>
      </c>
      <c r="S41" s="436" t="e">
        <f>R41-'Cathedral IS'!#REF!</f>
        <v>#REF!</v>
      </c>
      <c r="V41" s="418"/>
      <c r="W41" s="377"/>
    </row>
    <row r="42" spans="1:23" ht="13.5" thickBot="1" x14ac:dyDescent="0.25">
      <c r="A42" s="20" t="s">
        <v>32</v>
      </c>
      <c r="B42" s="322"/>
      <c r="C42" s="378">
        <f>SUM(C39:C41)</f>
        <v>0.497</v>
      </c>
      <c r="D42" s="321"/>
      <c r="E42" s="316"/>
      <c r="F42" s="378">
        <f>SUM(F39:F41)</f>
        <v>0.59699999999999998</v>
      </c>
      <c r="G42" s="321"/>
      <c r="H42" s="322"/>
      <c r="I42" s="378">
        <f>SUM(I39:I41)</f>
        <v>1.0329999999999999</v>
      </c>
      <c r="J42" s="321"/>
      <c r="K42" s="322"/>
      <c r="L42" s="378">
        <f>SUM(L39:L41)</f>
        <v>0.53</v>
      </c>
      <c r="M42" s="321"/>
      <c r="N42" s="322"/>
      <c r="O42" s="378">
        <f>SUM(O39:O41)</f>
        <v>1.2290000000000001</v>
      </c>
      <c r="P42" s="253"/>
      <c r="Q42" s="316"/>
      <c r="R42" s="378" t="e">
        <f>SUM(R39:R41)</f>
        <v>#REF!</v>
      </c>
      <c r="S42" s="436" t="e">
        <f>R42-'Cathedral IS'!#REF!</f>
        <v>#REF!</v>
      </c>
      <c r="V42" s="322"/>
      <c r="W42" s="378">
        <f>SUM(W39:W41)</f>
        <v>0.497</v>
      </c>
    </row>
    <row r="43" spans="1:23" x14ac:dyDescent="0.2">
      <c r="C43" s="18"/>
      <c r="D43" s="18"/>
      <c r="E43" s="300"/>
      <c r="F43" s="18"/>
      <c r="G43" s="18"/>
      <c r="H43" s="18"/>
      <c r="I43" s="18"/>
      <c r="J43" s="18"/>
      <c r="K43" s="18"/>
      <c r="L43" s="18"/>
      <c r="M43" s="18"/>
      <c r="N43" s="300"/>
      <c r="O43" s="18"/>
      <c r="P43" s="18"/>
      <c r="R43" s="18"/>
      <c r="S43" s="300"/>
    </row>
    <row r="44" spans="1:23" ht="14.25" x14ac:dyDescent="0.2">
      <c r="A44" s="288" t="s">
        <v>268</v>
      </c>
      <c r="C44" s="18"/>
      <c r="D44" s="18"/>
      <c r="E44" s="19"/>
      <c r="F44" s="18"/>
      <c r="G44" s="18"/>
      <c r="H44" s="18"/>
      <c r="I44" s="18"/>
      <c r="J44" s="18"/>
      <c r="K44" s="18"/>
      <c r="L44" s="18"/>
      <c r="M44" s="18"/>
      <c r="N44" s="19"/>
      <c r="O44" s="18"/>
      <c r="P44" s="18"/>
      <c r="R44" s="18"/>
      <c r="S44" s="300"/>
    </row>
    <row r="45" spans="1:23" ht="14.25" x14ac:dyDescent="0.2">
      <c r="A45" s="288" t="s">
        <v>261</v>
      </c>
      <c r="C45" s="18"/>
      <c r="D45" s="18"/>
      <c r="E45" s="19"/>
      <c r="F45" s="18"/>
      <c r="G45" s="18"/>
      <c r="H45" s="18"/>
      <c r="I45" s="18"/>
      <c r="J45" s="18"/>
      <c r="K45" s="18"/>
      <c r="L45" s="18"/>
      <c r="M45" s="18"/>
      <c r="N45" s="19"/>
      <c r="O45" s="18"/>
      <c r="P45" s="18"/>
      <c r="R45" s="18"/>
      <c r="S45" s="300"/>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zoomScale="90" zoomScaleNormal="90" zoomScaleSheetLayoutView="90" workbookViewId="0">
      <selection activeCell="U1" sqref="U1"/>
    </sheetView>
  </sheetViews>
  <sheetFormatPr defaultRowHeight="15" customHeight="1" x14ac:dyDescent="0.2"/>
  <cols>
    <col min="1" max="2" width="9.140625" style="9"/>
    <col min="3" max="3" width="97.7109375" style="9" customWidth="1"/>
    <col min="4" max="6" width="12.85546875" style="9" customWidth="1"/>
    <col min="7" max="7" width="46.85546875" style="9" customWidth="1"/>
    <col min="8" max="16384" width="9.140625" style="9"/>
  </cols>
  <sheetData>
    <row r="1" spans="2:11" ht="39.75" customHeight="1" x14ac:dyDescent="0.25">
      <c r="B1" s="1077" t="s">
        <v>339</v>
      </c>
      <c r="C1" s="1077"/>
      <c r="D1" s="1077"/>
      <c r="E1" s="133"/>
      <c r="F1" s="133"/>
      <c r="G1" s="133"/>
      <c r="H1" s="133"/>
      <c r="I1" s="133"/>
      <c r="J1" s="133"/>
      <c r="K1" s="133"/>
    </row>
    <row r="2" spans="2:11" ht="25.5" customHeight="1" x14ac:dyDescent="0.2"/>
    <row r="3" spans="2:11" ht="15" customHeight="1" x14ac:dyDescent="0.2">
      <c r="B3" s="45" t="s">
        <v>9</v>
      </c>
      <c r="C3" s="9" t="s">
        <v>123</v>
      </c>
      <c r="F3" s="44"/>
      <c r="G3" s="44"/>
      <c r="H3" s="44"/>
      <c r="I3" s="44"/>
      <c r="J3" s="44"/>
    </row>
    <row r="4" spans="2:11" ht="6.95" customHeight="1" x14ac:dyDescent="0.2">
      <c r="B4" s="30"/>
      <c r="F4" s="44"/>
      <c r="G4" s="44"/>
      <c r="H4" s="44"/>
      <c r="I4" s="44"/>
      <c r="J4" s="44"/>
    </row>
    <row r="5" spans="2:11" ht="15" customHeight="1" x14ac:dyDescent="0.2">
      <c r="B5" s="45" t="s">
        <v>10</v>
      </c>
      <c r="C5" s="9" t="s">
        <v>40</v>
      </c>
      <c r="F5" s="44"/>
      <c r="G5" s="44"/>
      <c r="H5" s="44"/>
      <c r="I5" s="44"/>
      <c r="J5" s="44"/>
    </row>
    <row r="6" spans="2:11" ht="6.95" customHeight="1" x14ac:dyDescent="0.2">
      <c r="B6" s="30"/>
      <c r="F6" s="44"/>
      <c r="G6" s="44"/>
      <c r="H6" s="44"/>
      <c r="I6" s="44"/>
      <c r="J6" s="44"/>
    </row>
    <row r="7" spans="2:11" ht="15" customHeight="1" x14ac:dyDescent="0.2">
      <c r="B7" s="45" t="s">
        <v>11</v>
      </c>
      <c r="C7" s="255" t="s">
        <v>214</v>
      </c>
      <c r="F7" s="44"/>
      <c r="G7" s="44"/>
      <c r="H7" s="44"/>
      <c r="I7" s="44"/>
      <c r="J7" s="44"/>
    </row>
    <row r="8" spans="2:11" ht="6.95" customHeight="1" x14ac:dyDescent="0.2">
      <c r="B8" s="30"/>
      <c r="F8" s="44"/>
      <c r="G8" s="44"/>
      <c r="H8" s="44"/>
      <c r="I8" s="44"/>
      <c r="J8" s="44"/>
    </row>
    <row r="9" spans="2:11" ht="15" customHeight="1" x14ac:dyDescent="0.2">
      <c r="B9" s="45" t="s">
        <v>12</v>
      </c>
      <c r="C9" s="9" t="s">
        <v>41</v>
      </c>
      <c r="F9" s="44"/>
      <c r="G9" s="44"/>
      <c r="H9" s="44"/>
      <c r="I9" s="44"/>
      <c r="J9" s="44"/>
    </row>
    <row r="10" spans="2:11" ht="6.95" customHeight="1" x14ac:dyDescent="0.2">
      <c r="B10" s="30"/>
      <c r="F10" s="44"/>
      <c r="G10" s="44"/>
      <c r="H10" s="44"/>
      <c r="I10" s="44"/>
      <c r="J10" s="44"/>
    </row>
    <row r="11" spans="2:11" ht="15" customHeight="1" x14ac:dyDescent="0.2">
      <c r="B11" s="45" t="s">
        <v>13</v>
      </c>
      <c r="C11" s="9" t="s">
        <v>117</v>
      </c>
      <c r="F11" s="44"/>
      <c r="G11" s="44"/>
      <c r="H11" s="44"/>
      <c r="I11" s="44"/>
      <c r="J11" s="44"/>
    </row>
    <row r="12" spans="2:11" ht="6.95" customHeight="1" x14ac:dyDescent="0.2">
      <c r="B12" s="30"/>
      <c r="F12" s="44"/>
      <c r="G12" s="44"/>
      <c r="H12" s="44"/>
      <c r="I12" s="44"/>
      <c r="J12" s="44"/>
    </row>
    <row r="13" spans="2:11" ht="15" customHeight="1" x14ac:dyDescent="0.2">
      <c r="B13" s="45" t="s">
        <v>14</v>
      </c>
      <c r="C13" s="358" t="s">
        <v>307</v>
      </c>
      <c r="F13" s="360"/>
      <c r="G13" s="360"/>
      <c r="H13" s="44"/>
      <c r="I13" s="44"/>
      <c r="J13" s="44"/>
    </row>
    <row r="14" spans="2:11" ht="6.95" customHeight="1" x14ac:dyDescent="0.2">
      <c r="B14" s="30"/>
      <c r="F14" s="360"/>
      <c r="G14" s="360"/>
      <c r="H14" s="44"/>
      <c r="I14" s="44"/>
      <c r="J14" s="44"/>
    </row>
    <row r="15" spans="2:11" ht="15" customHeight="1" x14ac:dyDescent="0.2">
      <c r="B15" s="45" t="s">
        <v>15</v>
      </c>
      <c r="C15" s="9" t="s">
        <v>42</v>
      </c>
      <c r="F15" s="44"/>
      <c r="G15" s="44"/>
      <c r="H15" s="44"/>
      <c r="I15" s="44"/>
      <c r="J15" s="44"/>
    </row>
    <row r="16" spans="2:11" ht="6.95" customHeight="1" x14ac:dyDescent="0.2">
      <c r="B16" s="30"/>
      <c r="F16" s="44"/>
      <c r="G16" s="44"/>
      <c r="H16" s="44"/>
      <c r="I16" s="44"/>
      <c r="J16" s="44"/>
    </row>
    <row r="17" spans="2:10" ht="15" customHeight="1" x14ac:dyDescent="0.2">
      <c r="B17" s="45" t="s">
        <v>16</v>
      </c>
      <c r="C17" s="9" t="s">
        <v>43</v>
      </c>
      <c r="F17" s="44"/>
      <c r="G17" s="44"/>
      <c r="H17" s="44"/>
      <c r="I17" s="44"/>
      <c r="J17" s="44"/>
    </row>
    <row r="18" spans="2:10" ht="6.95" customHeight="1" x14ac:dyDescent="0.2">
      <c r="B18" s="30"/>
      <c r="F18" s="44"/>
      <c r="G18" s="44"/>
      <c r="H18" s="44"/>
      <c r="I18" s="44"/>
      <c r="J18" s="44"/>
    </row>
    <row r="19" spans="2:10" ht="15" customHeight="1" x14ac:dyDescent="0.2">
      <c r="B19" s="45" t="s">
        <v>17</v>
      </c>
      <c r="C19" s="9" t="s">
        <v>44</v>
      </c>
      <c r="F19" s="44"/>
      <c r="G19" s="44"/>
      <c r="H19" s="44"/>
      <c r="I19" s="44"/>
      <c r="J19" s="44"/>
    </row>
    <row r="20" spans="2:10" ht="6.95" customHeight="1" x14ac:dyDescent="0.2">
      <c r="B20" s="30"/>
      <c r="F20" s="44"/>
      <c r="G20" s="44"/>
      <c r="H20" s="44"/>
      <c r="I20" s="44"/>
      <c r="J20" s="44"/>
    </row>
    <row r="21" spans="2:10" ht="15" customHeight="1" x14ac:dyDescent="0.2">
      <c r="B21" s="45" t="s">
        <v>18</v>
      </c>
      <c r="C21" s="9" t="s">
        <v>45</v>
      </c>
      <c r="F21" s="44"/>
      <c r="G21" s="44"/>
      <c r="H21" s="44"/>
      <c r="I21" s="44"/>
      <c r="J21" s="44"/>
    </row>
    <row r="22" spans="2:10" ht="6.95" customHeight="1" x14ac:dyDescent="0.2">
      <c r="B22" s="30"/>
      <c r="F22" s="44"/>
      <c r="G22" s="44"/>
      <c r="H22" s="44"/>
      <c r="I22" s="44"/>
      <c r="J22" s="44"/>
    </row>
    <row r="23" spans="2:10" ht="15" customHeight="1" x14ac:dyDescent="0.2">
      <c r="B23" s="45" t="s">
        <v>19</v>
      </c>
      <c r="C23" s="9" t="s">
        <v>46</v>
      </c>
      <c r="F23" s="44"/>
      <c r="G23" s="44"/>
      <c r="H23" s="44"/>
      <c r="I23" s="44"/>
      <c r="J23" s="44"/>
    </row>
    <row r="24" spans="2:10" ht="6.95" customHeight="1" x14ac:dyDescent="0.2">
      <c r="B24" s="30"/>
      <c r="F24" s="44"/>
      <c r="G24" s="44"/>
      <c r="H24" s="44"/>
      <c r="I24" s="44"/>
      <c r="J24" s="44"/>
    </row>
    <row r="25" spans="2:10" ht="15" customHeight="1" x14ac:dyDescent="0.2">
      <c r="B25" s="45" t="s">
        <v>20</v>
      </c>
      <c r="C25" s="358" t="s">
        <v>265</v>
      </c>
      <c r="F25" s="44"/>
      <c r="G25" s="44"/>
      <c r="H25" s="360"/>
      <c r="I25" s="360"/>
      <c r="J25" s="360"/>
    </row>
    <row r="26" spans="2:10" ht="6.95" customHeight="1" x14ac:dyDescent="0.2">
      <c r="F26" s="44"/>
      <c r="G26" s="44"/>
      <c r="H26" s="360"/>
      <c r="I26" s="360"/>
      <c r="J26" s="360"/>
    </row>
    <row r="27" spans="2:10" ht="15" customHeight="1" x14ac:dyDescent="0.2">
      <c r="B27" s="45" t="s">
        <v>21</v>
      </c>
      <c r="C27" s="358" t="s">
        <v>306</v>
      </c>
      <c r="F27" s="360"/>
      <c r="G27" s="360"/>
      <c r="H27" s="44"/>
      <c r="I27" s="44"/>
      <c r="J27" s="44"/>
    </row>
    <row r="28" spans="2:10" ht="6.95" customHeight="1" x14ac:dyDescent="0.2">
      <c r="B28" s="30"/>
      <c r="F28" s="360"/>
      <c r="G28" s="360"/>
      <c r="H28" s="44"/>
      <c r="I28" s="44"/>
      <c r="J28" s="44"/>
    </row>
    <row r="29" spans="2:10" ht="15" customHeight="1" x14ac:dyDescent="0.2">
      <c r="B29" s="381" t="s">
        <v>22</v>
      </c>
      <c r="C29" s="9" t="s">
        <v>47</v>
      </c>
      <c r="F29" s="44"/>
      <c r="G29" s="44"/>
    </row>
    <row r="30" spans="2:10" ht="6.95" customHeight="1" x14ac:dyDescent="0.2">
      <c r="B30" s="30"/>
    </row>
    <row r="31" spans="2:10" ht="15" customHeight="1" x14ac:dyDescent="0.2">
      <c r="B31" s="381" t="s">
        <v>158</v>
      </c>
      <c r="C31" s="9" t="s">
        <v>163</v>
      </c>
    </row>
    <row r="32" spans="2:10" ht="6.95" customHeight="1" x14ac:dyDescent="0.2"/>
    <row r="33" spans="2:5" ht="15" customHeight="1" x14ac:dyDescent="0.2">
      <c r="B33" s="381" t="s">
        <v>165</v>
      </c>
      <c r="C33" s="9" t="s">
        <v>151</v>
      </c>
    </row>
    <row r="34" spans="2:5" ht="6.95" customHeight="1" x14ac:dyDescent="0.2"/>
    <row r="35" spans="2:5" ht="15" customHeight="1" x14ac:dyDescent="0.2">
      <c r="B35" s="381" t="s">
        <v>166</v>
      </c>
      <c r="C35" s="358" t="s">
        <v>251</v>
      </c>
    </row>
    <row r="36" spans="2:5" ht="6.95" customHeight="1" x14ac:dyDescent="0.2"/>
    <row r="37" spans="2:5" ht="17.25" customHeight="1" x14ac:dyDescent="0.2">
      <c r="B37" s="382" t="s">
        <v>167</v>
      </c>
      <c r="C37" s="9" t="s">
        <v>209</v>
      </c>
    </row>
    <row r="38" spans="2:5" ht="6.95" customHeight="1" x14ac:dyDescent="0.2"/>
    <row r="39" spans="2:5" ht="15" customHeight="1" x14ac:dyDescent="0.2">
      <c r="B39" s="382" t="s">
        <v>168</v>
      </c>
      <c r="C39" s="9" t="s">
        <v>162</v>
      </c>
    </row>
    <row r="40" spans="2:5" ht="6.95" customHeight="1" x14ac:dyDescent="0.2">
      <c r="B40" s="358"/>
    </row>
    <row r="41" spans="2:5" ht="15" customHeight="1" x14ac:dyDescent="0.2">
      <c r="B41" s="382" t="s">
        <v>183</v>
      </c>
      <c r="C41" s="358" t="s">
        <v>282</v>
      </c>
    </row>
    <row r="42" spans="2:5" ht="6.95" customHeight="1" x14ac:dyDescent="0.2">
      <c r="B42" s="358"/>
    </row>
    <row r="43" spans="2:5" s="358" customFormat="1" ht="15" customHeight="1" x14ac:dyDescent="0.2">
      <c r="B43" s="382" t="s">
        <v>210</v>
      </c>
      <c r="C43" s="358" t="s">
        <v>267</v>
      </c>
      <c r="D43" s="9"/>
      <c r="E43" s="9"/>
    </row>
    <row r="44" spans="2:5" s="358" customFormat="1" ht="6.95" customHeight="1" x14ac:dyDescent="0.2">
      <c r="B44" s="382"/>
      <c r="C44" s="9"/>
      <c r="D44" s="9"/>
      <c r="E44" s="9"/>
    </row>
  </sheetData>
  <mergeCells count="1">
    <mergeCell ref="B1:D1"/>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 name="SaveUndoMode"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U1" sqref="U1"/>
    </sheetView>
  </sheetViews>
  <sheetFormatPr defaultRowHeight="12.75" x14ac:dyDescent="0.2"/>
  <cols>
    <col min="1" max="1" width="172.7109375" customWidth="1"/>
  </cols>
  <sheetData>
    <row r="1" spans="1:1" s="357" customFormat="1" ht="43.5" customHeight="1" x14ac:dyDescent="0.25">
      <c r="A1" s="947" t="s">
        <v>340</v>
      </c>
    </row>
    <row r="2" spans="1:1" s="357" customFormat="1" ht="15" customHeight="1" x14ac:dyDescent="0.25">
      <c r="A2" s="384"/>
    </row>
    <row r="3" spans="1:1" ht="63.75" x14ac:dyDescent="0.2">
      <c r="A3" s="402" t="s">
        <v>367</v>
      </c>
    </row>
    <row r="4" spans="1:1" ht="30.75" customHeight="1" x14ac:dyDescent="0.2">
      <c r="A4" s="402" t="s">
        <v>368</v>
      </c>
    </row>
    <row r="5" spans="1:1" ht="31.5" customHeight="1" x14ac:dyDescent="0.2">
      <c r="A5" s="402" t="s">
        <v>369</v>
      </c>
    </row>
    <row r="6" spans="1:1" ht="32.25" customHeight="1" x14ac:dyDescent="0.2">
      <c r="A6" s="402" t="s">
        <v>338</v>
      </c>
    </row>
    <row r="7" spans="1:1" s="357" customFormat="1" ht="19.5" customHeight="1" x14ac:dyDescent="0.2">
      <c r="A7" s="402" t="s">
        <v>297</v>
      </c>
    </row>
    <row r="8" spans="1:1" s="357" customFormat="1" ht="28.5" customHeight="1" x14ac:dyDescent="0.2">
      <c r="A8" s="402" t="s">
        <v>383</v>
      </c>
    </row>
    <row r="9" spans="1:1" ht="18.75" customHeight="1" x14ac:dyDescent="0.2">
      <c r="A9" s="408" t="s">
        <v>314</v>
      </c>
    </row>
    <row r="10" spans="1:1" ht="30.75" customHeight="1" x14ac:dyDescent="0.2">
      <c r="A10" s="402" t="s">
        <v>370</v>
      </c>
    </row>
    <row r="11" spans="1:1" ht="18" customHeight="1" x14ac:dyDescent="0.2">
      <c r="A11" s="408" t="s">
        <v>315</v>
      </c>
    </row>
    <row r="12" spans="1:1" ht="52.5" customHeight="1" x14ac:dyDescent="0.2">
      <c r="A12" s="402" t="s">
        <v>384</v>
      </c>
    </row>
    <row r="13" spans="1:1" ht="32.25" customHeight="1" x14ac:dyDescent="0.2">
      <c r="A13" s="402" t="s">
        <v>424</v>
      </c>
    </row>
    <row r="14" spans="1:1" ht="38.25" customHeight="1" x14ac:dyDescent="0.2">
      <c r="A14" s="402" t="s">
        <v>316</v>
      </c>
    </row>
    <row r="15" spans="1:1" ht="54.75" customHeight="1" x14ac:dyDescent="0.2">
      <c r="A15" s="402" t="s">
        <v>385</v>
      </c>
    </row>
    <row r="16" spans="1:1" ht="30.75" customHeight="1" x14ac:dyDescent="0.2">
      <c r="A16" s="402" t="s">
        <v>371</v>
      </c>
    </row>
    <row r="17" spans="1:1" s="357" customFormat="1" ht="33" customHeight="1" x14ac:dyDescent="0.2">
      <c r="A17" s="445" t="s">
        <v>372</v>
      </c>
    </row>
    <row r="18" spans="1:1" ht="19.5" customHeight="1" x14ac:dyDescent="0.2">
      <c r="A18" s="402" t="s">
        <v>317</v>
      </c>
    </row>
    <row r="19" spans="1:1" ht="18.75" customHeight="1" x14ac:dyDescent="0.2">
      <c r="A19" s="408" t="s">
        <v>373</v>
      </c>
    </row>
    <row r="20" spans="1:1" ht="93" customHeight="1" x14ac:dyDescent="0.2">
      <c r="A20" s="402" t="s">
        <v>374</v>
      </c>
    </row>
    <row r="22" spans="1:1" x14ac:dyDescent="0.2">
      <c r="A22" s="948"/>
    </row>
  </sheetData>
  <phoneticPr fontId="17" type="noConversion"/>
  <pageMargins left="0.75" right="0.63" top="0.61" bottom="0.35" header="0.5" footer="0.34"/>
  <pageSetup scale="72" orientation="landscape" horizontalDpi="1200" verticalDpi="1200" r:id="rId1"/>
  <headerFooter alignWithMargins="0">
    <oddHeader>&amp;R&amp;G</oddHeader>
    <oddFooter>&amp;C&amp;11PAGE 1</oddFooter>
  </headerFooter>
  <customProperties>
    <customPr name="layoutContexts" r:id="rId2"/>
    <customPr name="SaveUndoMode"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3"/>
  <sheetViews>
    <sheetView zoomScale="90" zoomScaleNormal="90" zoomScaleSheetLayoutView="80" workbookViewId="0">
      <selection activeCell="R1" sqref="R1"/>
    </sheetView>
  </sheetViews>
  <sheetFormatPr defaultRowHeight="12.75" x14ac:dyDescent="0.2"/>
  <cols>
    <col min="1" max="1" width="9.140625" style="358"/>
    <col min="2" max="2" width="57.7109375" style="358" customWidth="1"/>
    <col min="3" max="3" width="2.5703125" style="358" customWidth="1"/>
    <col min="4" max="4" width="11.85546875" style="496" customWidth="1"/>
    <col min="5" max="5" width="3.42578125" style="358" customWidth="1"/>
    <col min="6" max="6" width="2.5703125" style="358" customWidth="1"/>
    <col min="7" max="7" width="11.85546875" style="496" customWidth="1"/>
    <col min="8" max="8" width="3.42578125" style="358" customWidth="1"/>
    <col min="9" max="9" width="12.5703125" style="496" customWidth="1"/>
    <col min="10" max="16384" width="9.140625" style="358"/>
  </cols>
  <sheetData>
    <row r="1" spans="2:9" ht="34.5" customHeight="1" x14ac:dyDescent="0.25">
      <c r="B1" s="1077" t="s">
        <v>341</v>
      </c>
      <c r="C1" s="1077"/>
      <c r="D1" s="1077"/>
      <c r="E1" s="1077"/>
      <c r="F1" s="1077"/>
      <c r="G1" s="1077"/>
      <c r="H1" s="1077"/>
      <c r="I1" s="1077"/>
    </row>
    <row r="2" spans="2:9" ht="12.75" customHeight="1" x14ac:dyDescent="0.2">
      <c r="B2" s="385"/>
      <c r="C2" s="932"/>
      <c r="D2" s="932"/>
      <c r="E2" s="932"/>
      <c r="F2" s="932"/>
      <c r="G2" s="932"/>
      <c r="H2" s="932"/>
      <c r="I2" s="353"/>
    </row>
    <row r="3" spans="2:9" s="350" customFormat="1" ht="12.75" customHeight="1" x14ac:dyDescent="0.2">
      <c r="C3" s="237"/>
      <c r="D3" s="237"/>
      <c r="E3" s="237"/>
      <c r="F3" s="237"/>
      <c r="G3" s="237"/>
      <c r="H3" s="236"/>
      <c r="I3" s="380" t="s">
        <v>360</v>
      </c>
    </row>
    <row r="4" spans="2:9" s="350" customFormat="1" x14ac:dyDescent="0.2">
      <c r="C4" s="237"/>
      <c r="D4" s="380" t="s">
        <v>114</v>
      </c>
      <c r="E4" s="237"/>
      <c r="F4" s="237"/>
      <c r="G4" s="380" t="s">
        <v>114</v>
      </c>
      <c r="H4" s="120"/>
      <c r="I4" s="380" t="s">
        <v>404</v>
      </c>
    </row>
    <row r="5" spans="2:9" s="350" customFormat="1" x14ac:dyDescent="0.2">
      <c r="C5" s="1063"/>
      <c r="D5" s="876">
        <v>2018</v>
      </c>
      <c r="E5" s="293"/>
      <c r="F5" s="1063"/>
      <c r="G5" s="1063">
        <v>2017</v>
      </c>
      <c r="H5" s="236"/>
      <c r="I5" s="1063" t="s">
        <v>405</v>
      </c>
    </row>
    <row r="6" spans="2:9" ht="7.5" customHeight="1" x14ac:dyDescent="0.2">
      <c r="C6" s="353"/>
      <c r="D6" s="353"/>
      <c r="E6" s="353"/>
      <c r="F6" s="353"/>
      <c r="G6" s="353"/>
      <c r="H6" s="353"/>
      <c r="I6" s="353"/>
    </row>
    <row r="7" spans="2:9" ht="12.75" customHeight="1" x14ac:dyDescent="0.2">
      <c r="B7" s="478" t="s">
        <v>24</v>
      </c>
      <c r="C7" s="353"/>
      <c r="D7" s="353"/>
      <c r="E7" s="353"/>
      <c r="F7" s="353"/>
      <c r="G7" s="353"/>
      <c r="H7" s="353"/>
      <c r="I7" s="353"/>
    </row>
    <row r="8" spans="2:9" ht="9.75" customHeight="1" x14ac:dyDescent="0.2">
      <c r="B8" s="350"/>
      <c r="C8" s="353"/>
      <c r="D8" s="937"/>
      <c r="E8" s="353"/>
      <c r="F8" s="353"/>
      <c r="G8" s="353"/>
      <c r="H8" s="353"/>
      <c r="I8" s="353"/>
    </row>
    <row r="9" spans="2:9" x14ac:dyDescent="0.2">
      <c r="B9" s="358" t="s">
        <v>23</v>
      </c>
      <c r="C9" s="479" t="s">
        <v>1</v>
      </c>
      <c r="D9" s="954">
        <v>215.8</v>
      </c>
      <c r="E9" s="376"/>
      <c r="F9" s="479" t="s">
        <v>1</v>
      </c>
      <c r="G9" s="962">
        <v>196.5</v>
      </c>
      <c r="H9" s="353"/>
      <c r="I9" s="938">
        <v>0.1</v>
      </c>
    </row>
    <row r="10" spans="2:9" x14ac:dyDescent="0.2">
      <c r="B10" s="358" t="s">
        <v>25</v>
      </c>
      <c r="C10" s="353"/>
      <c r="D10" s="954">
        <v>87.8</v>
      </c>
      <c r="E10" s="376"/>
      <c r="F10" s="353"/>
      <c r="G10" s="962">
        <v>76.3</v>
      </c>
      <c r="H10" s="353"/>
      <c r="I10" s="938">
        <v>0.15</v>
      </c>
    </row>
    <row r="11" spans="2:9" x14ac:dyDescent="0.2">
      <c r="B11" s="358" t="s">
        <v>26</v>
      </c>
      <c r="C11" s="353"/>
      <c r="D11" s="954">
        <v>114.1</v>
      </c>
      <c r="E11" s="376"/>
      <c r="F11" s="353"/>
      <c r="G11" s="962">
        <v>117.1</v>
      </c>
      <c r="H11" s="353"/>
      <c r="I11" s="938">
        <v>-0.03</v>
      </c>
    </row>
    <row r="12" spans="2:9" x14ac:dyDescent="0.2">
      <c r="B12" s="288" t="s">
        <v>133</v>
      </c>
      <c r="C12" s="353"/>
      <c r="D12" s="954">
        <v>13.7</v>
      </c>
      <c r="E12" s="376"/>
      <c r="F12" s="353"/>
      <c r="G12" s="962">
        <v>44.2</v>
      </c>
      <c r="H12" s="353"/>
      <c r="I12" s="938">
        <v>-0.69</v>
      </c>
    </row>
    <row r="13" spans="2:9" x14ac:dyDescent="0.2">
      <c r="B13" s="358" t="s">
        <v>27</v>
      </c>
      <c r="C13" s="353"/>
      <c r="D13" s="954">
        <v>7.2</v>
      </c>
      <c r="E13" s="376"/>
      <c r="F13" s="353"/>
      <c r="G13" s="962">
        <v>6.5</v>
      </c>
      <c r="H13" s="353"/>
      <c r="I13" s="938">
        <v>0.11</v>
      </c>
    </row>
    <row r="14" spans="2:9" x14ac:dyDescent="0.2">
      <c r="B14" s="358" t="s">
        <v>400</v>
      </c>
      <c r="C14" s="353"/>
      <c r="D14" s="954">
        <v>-0.7</v>
      </c>
      <c r="E14" s="376"/>
      <c r="F14" s="353"/>
      <c r="G14" s="962">
        <v>2.7</v>
      </c>
      <c r="H14" s="353"/>
      <c r="I14" s="938">
        <v>-1.26</v>
      </c>
    </row>
    <row r="15" spans="2:9" x14ac:dyDescent="0.2">
      <c r="B15" s="1058" t="s">
        <v>406</v>
      </c>
      <c r="C15" s="480"/>
      <c r="D15" s="955">
        <v>42.2</v>
      </c>
      <c r="E15" s="481"/>
      <c r="F15" s="480"/>
      <c r="G15" s="962">
        <v>30.3</v>
      </c>
      <c r="H15" s="353"/>
      <c r="I15" s="938">
        <v>0.39</v>
      </c>
    </row>
    <row r="16" spans="2:9" x14ac:dyDescent="0.2">
      <c r="B16" s="358" t="s">
        <v>225</v>
      </c>
      <c r="C16" s="353"/>
      <c r="D16" s="954">
        <v>-9.3000000000000007</v>
      </c>
      <c r="E16" s="376"/>
      <c r="F16" s="353"/>
      <c r="G16" s="962">
        <v>3.8</v>
      </c>
      <c r="H16" s="353"/>
      <c r="I16" s="938">
        <v>-3.45</v>
      </c>
    </row>
    <row r="17" spans="2:9" x14ac:dyDescent="0.2">
      <c r="B17" s="1058" t="s">
        <v>407</v>
      </c>
      <c r="C17" s="353"/>
      <c r="D17" s="954">
        <v>32.9</v>
      </c>
      <c r="E17" s="376"/>
      <c r="F17" s="353"/>
      <c r="G17" s="962">
        <v>34.1</v>
      </c>
      <c r="H17" s="353"/>
      <c r="I17" s="938">
        <v>-0.04</v>
      </c>
    </row>
    <row r="18" spans="2:9" ht="7.5" customHeight="1" x14ac:dyDescent="0.2">
      <c r="C18" s="480"/>
      <c r="D18" s="955"/>
      <c r="E18" s="481"/>
      <c r="F18" s="480"/>
      <c r="G18" s="962"/>
      <c r="H18" s="353"/>
      <c r="I18" s="939"/>
    </row>
    <row r="19" spans="2:9" ht="14.25" x14ac:dyDescent="0.2">
      <c r="B19" s="358" t="s">
        <v>425</v>
      </c>
      <c r="C19" s="479" t="s">
        <v>1</v>
      </c>
      <c r="D19" s="955">
        <v>40.5</v>
      </c>
      <c r="E19" s="376"/>
      <c r="F19" s="479" t="s">
        <v>1</v>
      </c>
      <c r="G19" s="962">
        <v>25.2</v>
      </c>
      <c r="H19" s="353"/>
      <c r="I19" s="938">
        <v>0.61</v>
      </c>
    </row>
    <row r="20" spans="2:9" ht="10.5" customHeight="1" x14ac:dyDescent="0.2">
      <c r="C20" s="480"/>
      <c r="D20" s="955"/>
      <c r="E20" s="481"/>
      <c r="F20" s="480"/>
      <c r="G20" s="962"/>
      <c r="H20" s="353"/>
      <c r="I20" s="939"/>
    </row>
    <row r="21" spans="2:9" x14ac:dyDescent="0.2">
      <c r="B21" s="358" t="s">
        <v>28</v>
      </c>
      <c r="C21" s="482" t="s">
        <v>1</v>
      </c>
      <c r="D21" s="955">
        <v>1905.5</v>
      </c>
      <c r="E21" s="481"/>
      <c r="F21" s="482" t="s">
        <v>1</v>
      </c>
      <c r="G21" s="962">
        <v>1956.3</v>
      </c>
      <c r="H21" s="353"/>
      <c r="I21" s="938">
        <v>-0.03</v>
      </c>
    </row>
    <row r="22" spans="2:9" ht="7.5" customHeight="1" x14ac:dyDescent="0.2">
      <c r="C22" s="482"/>
      <c r="D22" s="955"/>
      <c r="E22" s="481"/>
      <c r="F22" s="482"/>
      <c r="G22" s="962"/>
      <c r="H22" s="353"/>
      <c r="I22" s="939"/>
    </row>
    <row r="23" spans="2:9" x14ac:dyDescent="0.2">
      <c r="B23" s="358" t="s">
        <v>239</v>
      </c>
      <c r="C23" s="482" t="s">
        <v>1</v>
      </c>
      <c r="D23" s="955">
        <v>1119.0999999999999</v>
      </c>
      <c r="E23" s="481"/>
      <c r="F23" s="482" t="s">
        <v>1</v>
      </c>
      <c r="G23" s="962">
        <v>1218.3</v>
      </c>
      <c r="H23" s="353"/>
      <c r="I23" s="938">
        <v>-0.08</v>
      </c>
    </row>
    <row r="24" spans="2:9" ht="9" customHeight="1" x14ac:dyDescent="0.2">
      <c r="C24" s="480"/>
      <c r="D24" s="955"/>
      <c r="E24" s="481"/>
      <c r="F24" s="480"/>
      <c r="G24" s="962"/>
      <c r="H24" s="353"/>
      <c r="I24" s="353"/>
    </row>
    <row r="25" spans="2:9" x14ac:dyDescent="0.2">
      <c r="C25" s="353"/>
      <c r="D25" s="954"/>
      <c r="E25" s="376"/>
      <c r="F25" s="353"/>
      <c r="G25" s="962"/>
      <c r="H25" s="353"/>
      <c r="I25" s="353"/>
    </row>
    <row r="26" spans="2:9" x14ac:dyDescent="0.2">
      <c r="B26" s="478" t="s">
        <v>242</v>
      </c>
      <c r="C26" s="353"/>
      <c r="D26" s="954"/>
      <c r="E26" s="376"/>
      <c r="F26" s="353"/>
      <c r="G26" s="962"/>
      <c r="H26" s="353"/>
      <c r="I26" s="353"/>
    </row>
    <row r="27" spans="2:9" ht="11.25" customHeight="1" x14ac:dyDescent="0.2">
      <c r="C27" s="353"/>
      <c r="D27" s="956"/>
      <c r="E27" s="353"/>
      <c r="F27" s="353"/>
      <c r="G27" s="963"/>
      <c r="H27" s="353"/>
      <c r="I27" s="353"/>
    </row>
    <row r="28" spans="2:9" ht="14.25" customHeight="1" x14ac:dyDescent="0.2">
      <c r="B28" s="483" t="s">
        <v>426</v>
      </c>
      <c r="C28" s="479" t="s">
        <v>1</v>
      </c>
      <c r="D28" s="957">
        <v>0.2</v>
      </c>
      <c r="E28" s="353"/>
      <c r="F28" s="479" t="s">
        <v>1</v>
      </c>
      <c r="G28" s="964">
        <v>0.13</v>
      </c>
      <c r="H28" s="353"/>
      <c r="I28" s="353"/>
    </row>
    <row r="29" spans="2:9" x14ac:dyDescent="0.2">
      <c r="B29" s="358" t="s">
        <v>4</v>
      </c>
      <c r="C29" s="353"/>
      <c r="D29" s="958"/>
      <c r="E29" s="473"/>
      <c r="F29" s="353"/>
      <c r="G29" s="965"/>
      <c r="H29" s="353"/>
      <c r="I29" s="353"/>
    </row>
    <row r="30" spans="2:9" ht="14.25" x14ac:dyDescent="0.2">
      <c r="B30" s="483" t="s">
        <v>427</v>
      </c>
      <c r="C30" s="479" t="s">
        <v>1</v>
      </c>
      <c r="D30" s="957">
        <v>0.21</v>
      </c>
      <c r="E30" s="376"/>
      <c r="F30" s="479" t="s">
        <v>1</v>
      </c>
      <c r="G30" s="964">
        <v>0.15</v>
      </c>
      <c r="H30" s="353"/>
      <c r="I30" s="353"/>
    </row>
    <row r="31" spans="2:9" x14ac:dyDescent="0.2">
      <c r="C31" s="353"/>
      <c r="D31" s="954"/>
      <c r="E31" s="376"/>
      <c r="F31" s="353"/>
      <c r="G31" s="962"/>
      <c r="H31" s="353"/>
      <c r="I31" s="353"/>
    </row>
    <row r="32" spans="2:9" x14ac:dyDescent="0.2">
      <c r="B32" s="358" t="s">
        <v>29</v>
      </c>
      <c r="C32" s="479" t="s">
        <v>1</v>
      </c>
      <c r="D32" s="959">
        <v>5.54</v>
      </c>
      <c r="E32" s="376"/>
      <c r="F32" s="479" t="s">
        <v>1</v>
      </c>
      <c r="G32" s="964">
        <v>6.04</v>
      </c>
      <c r="H32" s="353"/>
      <c r="I32" s="353"/>
    </row>
    <row r="33" spans="2:9" ht="14.25" x14ac:dyDescent="0.2">
      <c r="B33" s="484" t="s">
        <v>270</v>
      </c>
      <c r="C33" s="353"/>
      <c r="D33" s="894">
        <v>2.9000000000000001E-2</v>
      </c>
      <c r="E33" s="473"/>
      <c r="F33" s="353"/>
      <c r="G33" s="940">
        <v>2.7E-2</v>
      </c>
      <c r="H33" s="353"/>
      <c r="I33" s="353"/>
    </row>
    <row r="34" spans="2:9" ht="14.25" x14ac:dyDescent="0.2">
      <c r="B34" s="484" t="s">
        <v>296</v>
      </c>
      <c r="C34" s="353"/>
      <c r="D34" s="894">
        <v>3.4000000000000002E-2</v>
      </c>
      <c r="E34" s="473"/>
      <c r="F34" s="353"/>
      <c r="G34" s="940">
        <v>3.1E-2</v>
      </c>
      <c r="H34" s="353"/>
      <c r="I34" s="353"/>
    </row>
    <row r="35" spans="2:9" x14ac:dyDescent="0.2">
      <c r="C35" s="353"/>
      <c r="D35" s="954"/>
      <c r="E35" s="376"/>
      <c r="F35" s="353"/>
      <c r="G35" s="962"/>
      <c r="H35" s="353"/>
      <c r="I35" s="353"/>
    </row>
    <row r="36" spans="2:9" x14ac:dyDescent="0.2">
      <c r="B36" s="478" t="s">
        <v>30</v>
      </c>
      <c r="C36" s="353"/>
      <c r="D36" s="958"/>
      <c r="E36" s="473"/>
      <c r="F36" s="353"/>
      <c r="G36" s="965"/>
      <c r="H36" s="353"/>
      <c r="I36" s="353"/>
    </row>
    <row r="37" spans="2:9" ht="6" customHeight="1" x14ac:dyDescent="0.2">
      <c r="C37" s="353"/>
      <c r="D37" s="958"/>
      <c r="E37" s="473"/>
      <c r="F37" s="353"/>
      <c r="G37" s="965"/>
      <c r="H37" s="353"/>
      <c r="I37" s="353"/>
    </row>
    <row r="38" spans="2:9" ht="15" customHeight="1" x14ac:dyDescent="0.2">
      <c r="B38" s="358" t="s">
        <v>120</v>
      </c>
      <c r="C38" s="353"/>
      <c r="D38" s="894">
        <v>0.12</v>
      </c>
      <c r="E38" s="473"/>
      <c r="F38" s="353"/>
      <c r="G38" s="965">
        <v>0.377</v>
      </c>
      <c r="H38" s="353"/>
      <c r="I38" s="353"/>
    </row>
    <row r="39" spans="2:9" x14ac:dyDescent="0.2">
      <c r="B39" s="358" t="s">
        <v>124</v>
      </c>
      <c r="C39" s="353"/>
      <c r="D39" s="958">
        <v>0.30599999999999999</v>
      </c>
      <c r="E39" s="473"/>
      <c r="F39" s="353"/>
      <c r="G39" s="965">
        <v>0.27200000000000002</v>
      </c>
      <c r="H39" s="353"/>
      <c r="I39" s="353"/>
    </row>
    <row r="40" spans="2:9" ht="12.75" customHeight="1" x14ac:dyDescent="0.2">
      <c r="B40" s="358" t="s">
        <v>31</v>
      </c>
      <c r="C40" s="353"/>
      <c r="D40" s="958">
        <v>0.22600000000000001</v>
      </c>
      <c r="E40" s="473"/>
      <c r="F40" s="353"/>
      <c r="G40" s="965">
        <v>0.20699999999999999</v>
      </c>
      <c r="H40" s="353"/>
      <c r="I40" s="353"/>
    </row>
    <row r="41" spans="2:9" ht="17.25" customHeight="1" thickBot="1" x14ac:dyDescent="0.25">
      <c r="B41" s="358" t="s">
        <v>32</v>
      </c>
      <c r="C41" s="485"/>
      <c r="D41" s="960">
        <v>0.65200000000000002</v>
      </c>
      <c r="E41" s="473"/>
      <c r="F41" s="485"/>
      <c r="G41" s="966">
        <v>0.85599999999999998</v>
      </c>
      <c r="H41" s="353"/>
      <c r="I41" s="353"/>
    </row>
    <row r="42" spans="2:9" ht="7.5" customHeight="1" x14ac:dyDescent="0.2">
      <c r="C42" s="480"/>
      <c r="D42" s="961"/>
      <c r="E42" s="473"/>
      <c r="F42" s="480"/>
      <c r="G42" s="965"/>
      <c r="H42" s="353"/>
      <c r="I42" s="353"/>
    </row>
    <row r="43" spans="2:9" ht="17.25" customHeight="1" x14ac:dyDescent="0.2">
      <c r="B43" s="358" t="s">
        <v>298</v>
      </c>
      <c r="C43" s="480"/>
      <c r="D43" s="965">
        <v>0.34300000000000003</v>
      </c>
      <c r="E43" s="473"/>
      <c r="F43" s="480"/>
      <c r="G43" s="965">
        <v>0.46500000000000002</v>
      </c>
      <c r="H43" s="353"/>
      <c r="I43" s="353"/>
    </row>
    <row r="44" spans="2:9" ht="12.75" customHeight="1" x14ac:dyDescent="0.2">
      <c r="C44" s="480"/>
      <c r="D44" s="961"/>
      <c r="E44" s="473"/>
      <c r="F44" s="480"/>
      <c r="G44" s="965"/>
      <c r="H44" s="353"/>
      <c r="I44" s="353"/>
    </row>
    <row r="45" spans="2:9" ht="17.25" customHeight="1" x14ac:dyDescent="0.2">
      <c r="B45" s="358" t="s">
        <v>295</v>
      </c>
      <c r="C45" s="480"/>
      <c r="D45" s="942">
        <v>-1E-3</v>
      </c>
      <c r="E45" s="474"/>
      <c r="F45" s="480"/>
      <c r="G45" s="942">
        <v>7.0000000000000001E-3</v>
      </c>
      <c r="H45" s="353"/>
      <c r="I45" s="353"/>
    </row>
    <row r="46" spans="2:9" ht="17.25" customHeight="1" x14ac:dyDescent="0.2">
      <c r="B46" s="358" t="s">
        <v>294</v>
      </c>
      <c r="C46" s="480"/>
      <c r="D46" s="1074">
        <v>0</v>
      </c>
      <c r="E46" s="474"/>
      <c r="F46" s="480"/>
      <c r="G46" s="942">
        <v>7.0000000000000001E-3</v>
      </c>
      <c r="H46" s="353"/>
      <c r="I46" s="353"/>
    </row>
    <row r="47" spans="2:9" ht="12" customHeight="1" x14ac:dyDescent="0.2">
      <c r="D47" s="495"/>
      <c r="E47" s="487"/>
      <c r="G47" s="495"/>
    </row>
    <row r="48" spans="2:9" ht="12" customHeight="1" x14ac:dyDescent="0.2">
      <c r="C48" s="486"/>
      <c r="D48" s="493"/>
      <c r="E48" s="473"/>
      <c r="F48" s="480"/>
      <c r="G48" s="493"/>
      <c r="H48" s="353"/>
      <c r="I48" s="491"/>
    </row>
    <row r="49" spans="2:9" ht="14.25" x14ac:dyDescent="0.2">
      <c r="B49" s="53" t="s">
        <v>271</v>
      </c>
    </row>
    <row r="50" spans="2:9" ht="14.25" x14ac:dyDescent="0.2">
      <c r="B50" s="53" t="s">
        <v>272</v>
      </c>
    </row>
    <row r="51" spans="2:9" ht="14.25" x14ac:dyDescent="0.2">
      <c r="B51" s="489" t="s">
        <v>428</v>
      </c>
      <c r="C51" s="489"/>
      <c r="D51" s="489"/>
      <c r="E51" s="489"/>
      <c r="F51" s="489"/>
      <c r="G51" s="489"/>
      <c r="H51" s="489"/>
      <c r="I51" s="489"/>
    </row>
    <row r="52" spans="2:9" ht="14.25" x14ac:dyDescent="0.2">
      <c r="B52" s="489" t="s">
        <v>388</v>
      </c>
      <c r="C52" s="489"/>
      <c r="D52" s="497"/>
      <c r="E52" s="489"/>
      <c r="F52" s="489"/>
      <c r="G52" s="497"/>
      <c r="H52" s="489"/>
      <c r="I52" s="497"/>
    </row>
    <row r="53" spans="2:9" ht="6" customHeight="1" x14ac:dyDescent="0.2">
      <c r="B53" s="488"/>
    </row>
  </sheetData>
  <mergeCells count="1">
    <mergeCell ref="B1:I1"/>
  </mergeCells>
  <printOptions horizontalCentered="1"/>
  <pageMargins left="1.37" right="0.71" top="0.37" bottom="0.66" header="0.28000000000000003" footer="0.2"/>
  <pageSetup scale="75" orientation="landscape" horizontalDpi="1200" verticalDpi="1200" r:id="rId1"/>
  <headerFooter alignWithMargins="0">
    <oddHeader>&amp;R&amp;G</oddHeader>
    <oddFooter>&amp;CPAGE 2</oddFooter>
  </headerFooter>
  <customProperties>
    <customPr name="layoutContexts" r:id="rId2"/>
    <customPr name="SaveUndoMode" r:id="rId3"/>
  </customProperties>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8"/>
  <sheetViews>
    <sheetView zoomScaleNormal="100" zoomScaleSheetLayoutView="100" workbookViewId="0">
      <selection activeCell="AA1" sqref="AA1"/>
    </sheetView>
  </sheetViews>
  <sheetFormatPr defaultRowHeight="12.75" x14ac:dyDescent="0.2"/>
  <cols>
    <col min="1" max="1" width="9.140625" style="262"/>
    <col min="2" max="2" width="52.5703125" style="262" customWidth="1"/>
    <col min="3" max="3" width="3.42578125" style="262" customWidth="1"/>
    <col min="4" max="4" width="2.5703125" style="262" customWidth="1"/>
    <col min="5" max="5" width="11.85546875" style="262" customWidth="1"/>
    <col min="6" max="6" width="3.42578125" style="262" customWidth="1"/>
    <col min="7" max="7" width="2.5703125" style="262" customWidth="1"/>
    <col min="8" max="8" width="11.85546875" style="262" customWidth="1"/>
    <col min="9" max="9" width="3.42578125" style="262" customWidth="1"/>
    <col min="10" max="10" width="10.28515625" style="262" bestFit="1" customWidth="1"/>
    <col min="11" max="11" width="3.42578125" style="262" customWidth="1"/>
    <col min="12" max="12" width="2.5703125" style="263" customWidth="1"/>
    <col min="13" max="13" width="11.85546875" style="262" customWidth="1"/>
    <col min="14" max="14" width="3.42578125" style="262" customWidth="1"/>
    <col min="15" max="15" width="2.5703125" style="263" customWidth="1"/>
    <col min="16" max="16" width="11.85546875" style="262" customWidth="1"/>
    <col min="17" max="17" width="3.42578125" style="262" customWidth="1"/>
    <col min="18" max="18" width="10.28515625" style="262" customWidth="1"/>
    <col min="19" max="19" width="2" style="262" customWidth="1"/>
    <col min="20" max="16384" width="9.140625" style="262"/>
  </cols>
  <sheetData>
    <row r="1" spans="2:19" ht="32.25" customHeight="1" x14ac:dyDescent="0.25">
      <c r="B1" s="1079" t="s">
        <v>342</v>
      </c>
      <c r="C1" s="1080"/>
      <c r="D1" s="1080"/>
      <c r="E1" s="1080"/>
      <c r="F1" s="1080"/>
      <c r="G1" s="1080"/>
      <c r="H1" s="1080"/>
      <c r="I1" s="1080"/>
      <c r="J1" s="1080"/>
      <c r="K1" s="1080"/>
      <c r="L1" s="1080"/>
      <c r="M1" s="1080"/>
      <c r="N1" s="1080"/>
      <c r="O1" s="1080"/>
      <c r="P1" s="1080"/>
      <c r="Q1" s="1080"/>
      <c r="R1" s="1080"/>
    </row>
    <row r="2" spans="2:19" ht="12.75" customHeight="1" x14ac:dyDescent="0.25">
      <c r="B2" s="1080"/>
      <c r="C2" s="1080"/>
      <c r="D2" s="1080"/>
      <c r="E2" s="1080"/>
      <c r="F2" s="1080"/>
      <c r="G2" s="1080"/>
      <c r="H2" s="1080"/>
      <c r="I2" s="1080"/>
      <c r="J2" s="1080"/>
      <c r="K2" s="1080"/>
      <c r="L2" s="1080"/>
      <c r="M2" s="1080"/>
      <c r="N2" s="1080"/>
      <c r="O2" s="1080"/>
      <c r="P2" s="1080"/>
      <c r="Q2" s="1080"/>
      <c r="R2" s="1080"/>
    </row>
    <row r="3" spans="2:19" ht="9.75" customHeight="1" x14ac:dyDescent="0.2">
      <c r="B3" s="287"/>
      <c r="C3" s="287"/>
      <c r="D3" s="286"/>
      <c r="E3" s="286"/>
      <c r="F3" s="286"/>
      <c r="G3" s="286"/>
      <c r="H3" s="286"/>
      <c r="I3" s="286"/>
      <c r="J3" s="356"/>
      <c r="K3" s="286"/>
      <c r="L3" s="286"/>
      <c r="M3" s="286"/>
      <c r="N3" s="286"/>
      <c r="O3" s="286"/>
      <c r="P3" s="286"/>
      <c r="Q3" s="286"/>
      <c r="R3" s="356"/>
    </row>
    <row r="4" spans="2:19" s="281" customFormat="1" x14ac:dyDescent="0.2">
      <c r="B4" s="280"/>
      <c r="C4" s="280"/>
      <c r="D4" s="282"/>
      <c r="E4" s="284"/>
      <c r="F4" s="282"/>
      <c r="G4" s="282"/>
      <c r="H4" s="282"/>
      <c r="I4" s="283"/>
      <c r="J4" s="282"/>
      <c r="K4" s="283"/>
      <c r="L4" s="284"/>
      <c r="M4" s="284"/>
      <c r="N4" s="285"/>
      <c r="O4" s="284"/>
      <c r="P4" s="284"/>
      <c r="Q4" s="283"/>
      <c r="R4" s="282"/>
      <c r="S4" s="280"/>
    </row>
    <row r="5" spans="2:19" ht="7.5" customHeight="1" x14ac:dyDescent="0.2">
      <c r="B5" s="264"/>
      <c r="C5" s="264"/>
      <c r="D5" s="270"/>
      <c r="E5" s="270"/>
      <c r="F5" s="270"/>
      <c r="G5" s="270"/>
      <c r="H5" s="270"/>
      <c r="I5" s="270"/>
      <c r="J5" s="270"/>
      <c r="K5" s="270"/>
      <c r="L5" s="272"/>
      <c r="M5" s="270"/>
      <c r="N5" s="270"/>
      <c r="O5" s="272"/>
      <c r="P5" s="270"/>
      <c r="Q5" s="270"/>
      <c r="R5" s="270"/>
      <c r="S5" s="264"/>
    </row>
    <row r="6" spans="2:19" ht="12.75" customHeight="1" x14ac:dyDescent="0.2">
      <c r="B6" s="271"/>
      <c r="C6" s="264"/>
      <c r="D6" s="270"/>
      <c r="E6" s="270"/>
      <c r="F6" s="270"/>
      <c r="G6" s="270"/>
      <c r="H6" s="270"/>
      <c r="I6" s="270"/>
      <c r="J6" s="270"/>
      <c r="K6" s="270"/>
      <c r="L6" s="272"/>
      <c r="M6" s="270"/>
      <c r="N6" s="270"/>
      <c r="O6" s="272"/>
      <c r="P6" s="270"/>
      <c r="Q6" s="270"/>
      <c r="R6" s="270"/>
      <c r="S6" s="264"/>
    </row>
    <row r="7" spans="2:19" ht="9.75" customHeight="1" x14ac:dyDescent="0.2">
      <c r="B7" s="280"/>
      <c r="C7" s="264"/>
      <c r="D7" s="270"/>
      <c r="E7" s="279"/>
      <c r="F7" s="270"/>
      <c r="G7" s="270"/>
      <c r="H7" s="270"/>
      <c r="I7" s="270"/>
      <c r="J7" s="270"/>
      <c r="K7" s="270"/>
      <c r="L7" s="272"/>
      <c r="M7" s="270"/>
      <c r="N7" s="270"/>
      <c r="O7" s="272"/>
      <c r="P7" s="270"/>
      <c r="Q7" s="270"/>
      <c r="R7" s="270"/>
      <c r="S7" s="264"/>
    </row>
    <row r="8" spans="2:19" x14ac:dyDescent="0.2">
      <c r="B8" s="264"/>
      <c r="C8" s="264"/>
      <c r="D8" s="272"/>
      <c r="E8" s="449"/>
      <c r="F8" s="450"/>
      <c r="G8" s="272"/>
      <c r="H8" s="449"/>
      <c r="I8" s="270"/>
      <c r="J8" s="251"/>
      <c r="K8" s="270"/>
      <c r="L8" s="272"/>
      <c r="M8" s="450"/>
      <c r="N8" s="450"/>
      <c r="O8" s="272"/>
      <c r="P8" s="450"/>
      <c r="Q8" s="270"/>
      <c r="R8" s="251"/>
      <c r="S8" s="264"/>
    </row>
    <row r="9" spans="2:19" x14ac:dyDescent="0.2">
      <c r="B9" s="264"/>
      <c r="C9" s="264"/>
      <c r="D9" s="270"/>
      <c r="E9" s="449"/>
      <c r="F9" s="450"/>
      <c r="G9" s="270"/>
      <c r="H9" s="449"/>
      <c r="I9" s="270"/>
      <c r="J9" s="251"/>
      <c r="K9" s="270"/>
      <c r="L9" s="272"/>
      <c r="M9" s="450"/>
      <c r="N9" s="450"/>
      <c r="O9" s="272"/>
      <c r="P9" s="450"/>
      <c r="Q9" s="270"/>
      <c r="R9" s="251"/>
      <c r="S9" s="264"/>
    </row>
    <row r="10" spans="2:19" x14ac:dyDescent="0.2">
      <c r="B10" s="264"/>
      <c r="C10" s="264"/>
      <c r="D10" s="270"/>
      <c r="E10" s="449"/>
      <c r="F10" s="450"/>
      <c r="G10" s="270"/>
      <c r="H10" s="449"/>
      <c r="I10" s="270"/>
      <c r="J10" s="251"/>
      <c r="K10" s="270"/>
      <c r="L10" s="272"/>
      <c r="M10" s="450"/>
      <c r="N10" s="450"/>
      <c r="O10" s="272"/>
      <c r="P10" s="450"/>
      <c r="Q10" s="270"/>
      <c r="R10" s="251"/>
      <c r="S10" s="264"/>
    </row>
    <row r="11" spans="2:19" x14ac:dyDescent="0.2">
      <c r="B11" s="278"/>
      <c r="C11" s="264"/>
      <c r="D11" s="270"/>
      <c r="E11" s="449"/>
      <c r="F11" s="450"/>
      <c r="G11" s="270"/>
      <c r="H11" s="449"/>
      <c r="I11" s="270"/>
      <c r="J11" s="251"/>
      <c r="K11" s="270"/>
      <c r="L11" s="272"/>
      <c r="M11" s="450"/>
      <c r="N11" s="450"/>
      <c r="O11" s="272"/>
      <c r="P11" s="450"/>
      <c r="Q11" s="270"/>
      <c r="R11" s="251"/>
      <c r="S11" s="264"/>
    </row>
    <row r="12" spans="2:19" x14ac:dyDescent="0.2">
      <c r="B12" s="264"/>
      <c r="C12" s="264"/>
      <c r="D12" s="270"/>
      <c r="E12" s="449"/>
      <c r="F12" s="450"/>
      <c r="G12" s="270"/>
      <c r="H12" s="449"/>
      <c r="I12" s="270"/>
      <c r="J12" s="251"/>
      <c r="K12" s="270"/>
      <c r="L12" s="272"/>
      <c r="M12" s="450"/>
      <c r="N12" s="450"/>
      <c r="O12" s="272"/>
      <c r="P12" s="450"/>
      <c r="Q12" s="270"/>
      <c r="R12" s="251"/>
      <c r="S12" s="264"/>
    </row>
    <row r="13" spans="2:19" x14ac:dyDescent="0.2">
      <c r="B13" s="264"/>
      <c r="C13" s="264"/>
      <c r="D13" s="270"/>
      <c r="E13" s="449"/>
      <c r="F13" s="450"/>
      <c r="G13" s="270"/>
      <c r="H13" s="449"/>
      <c r="I13" s="270"/>
      <c r="J13" s="251"/>
      <c r="K13" s="270"/>
      <c r="L13" s="272"/>
      <c r="M13" s="450"/>
      <c r="N13" s="450"/>
      <c r="O13" s="272"/>
      <c r="P13" s="450"/>
      <c r="Q13" s="270"/>
      <c r="R13" s="251"/>
      <c r="S13" s="264"/>
    </row>
    <row r="14" spans="2:19" x14ac:dyDescent="0.2">
      <c r="B14" s="264"/>
      <c r="C14" s="264"/>
      <c r="D14" s="270"/>
      <c r="E14" s="449"/>
      <c r="F14" s="450"/>
      <c r="G14" s="270"/>
      <c r="H14" s="449"/>
      <c r="I14" s="270"/>
      <c r="J14" s="251"/>
      <c r="K14" s="270"/>
      <c r="L14" s="272"/>
      <c r="M14" s="450"/>
      <c r="N14" s="450"/>
      <c r="O14" s="272"/>
      <c r="P14" s="450"/>
      <c r="Q14" s="270"/>
      <c r="R14" s="252"/>
      <c r="S14" s="264"/>
    </row>
    <row r="15" spans="2:19" x14ac:dyDescent="0.2">
      <c r="B15" s="264"/>
      <c r="C15" s="264"/>
      <c r="D15" s="270"/>
      <c r="E15" s="452"/>
      <c r="F15" s="450"/>
      <c r="G15" s="270"/>
      <c r="H15" s="449"/>
      <c r="I15" s="270"/>
      <c r="J15" s="251"/>
      <c r="K15" s="270"/>
      <c r="L15" s="272"/>
      <c r="M15" s="450"/>
      <c r="N15" s="450"/>
      <c r="O15" s="272"/>
      <c r="P15" s="450"/>
      <c r="Q15" s="270"/>
      <c r="R15" s="251"/>
      <c r="S15" s="264"/>
    </row>
    <row r="16" spans="2:19" x14ac:dyDescent="0.2">
      <c r="B16" s="264"/>
      <c r="C16" s="264"/>
      <c r="D16" s="270"/>
      <c r="E16" s="449"/>
      <c r="F16" s="450"/>
      <c r="G16" s="270"/>
      <c r="H16" s="449"/>
      <c r="I16" s="270"/>
      <c r="J16" s="251"/>
      <c r="K16" s="270"/>
      <c r="L16" s="272"/>
      <c r="M16" s="449"/>
      <c r="N16" s="450"/>
      <c r="O16" s="272"/>
      <c r="P16" s="449"/>
      <c r="Q16" s="270"/>
      <c r="R16" s="252"/>
      <c r="S16" s="264"/>
    </row>
    <row r="17" spans="2:19" ht="7.5" customHeight="1" x14ac:dyDescent="0.2">
      <c r="B17" s="264"/>
      <c r="C17" s="264"/>
      <c r="D17" s="270"/>
      <c r="E17" s="449"/>
      <c r="F17" s="450"/>
      <c r="G17" s="270"/>
      <c r="H17" s="450"/>
      <c r="I17" s="270"/>
      <c r="J17" s="277"/>
      <c r="K17" s="270"/>
      <c r="L17" s="272"/>
      <c r="M17" s="450"/>
      <c r="N17" s="450"/>
      <c r="O17" s="272"/>
      <c r="P17" s="450"/>
      <c r="Q17" s="270"/>
      <c r="R17" s="277"/>
      <c r="S17" s="264"/>
    </row>
    <row r="18" spans="2:19" x14ac:dyDescent="0.2">
      <c r="B18" s="264"/>
      <c r="C18" s="264"/>
      <c r="D18" s="272"/>
      <c r="E18" s="449"/>
      <c r="F18" s="450"/>
      <c r="G18" s="272"/>
      <c r="H18" s="449"/>
      <c r="I18" s="270"/>
      <c r="J18" s="251"/>
      <c r="K18" s="270"/>
      <c r="L18" s="272"/>
      <c r="M18" s="450"/>
      <c r="N18" s="450"/>
      <c r="O18" s="272"/>
      <c r="P18" s="450"/>
      <c r="Q18" s="270"/>
      <c r="R18" s="252"/>
      <c r="S18" s="264"/>
    </row>
    <row r="19" spans="2:19" ht="10.5" customHeight="1" x14ac:dyDescent="0.2">
      <c r="B19" s="264"/>
      <c r="C19" s="264"/>
      <c r="D19" s="270"/>
      <c r="E19" s="450"/>
      <c r="F19" s="450"/>
      <c r="G19" s="270"/>
      <c r="H19" s="450"/>
      <c r="I19" s="270"/>
      <c r="J19" s="277"/>
      <c r="K19" s="270"/>
      <c r="L19" s="272"/>
      <c r="M19" s="450"/>
      <c r="N19" s="450"/>
      <c r="O19" s="272"/>
      <c r="P19" s="450"/>
      <c r="Q19" s="270"/>
      <c r="R19" s="277"/>
      <c r="S19" s="264"/>
    </row>
    <row r="20" spans="2:19" x14ac:dyDescent="0.2">
      <c r="B20" s="264"/>
      <c r="C20" s="264"/>
      <c r="D20" s="272"/>
      <c r="E20" s="450"/>
      <c r="F20" s="450"/>
      <c r="G20" s="272"/>
      <c r="H20" s="450"/>
      <c r="I20" s="270"/>
      <c r="J20" s="251"/>
      <c r="K20" s="270"/>
      <c r="L20" s="272"/>
      <c r="M20" s="450"/>
      <c r="N20" s="450"/>
      <c r="O20" s="272"/>
      <c r="P20" s="450"/>
      <c r="Q20" s="270"/>
      <c r="R20" s="453"/>
      <c r="S20" s="264"/>
    </row>
    <row r="21" spans="2:19" ht="7.5" customHeight="1" x14ac:dyDescent="0.2">
      <c r="B21" s="264"/>
      <c r="C21" s="264"/>
      <c r="D21" s="272"/>
      <c r="E21" s="450"/>
      <c r="F21" s="450"/>
      <c r="G21" s="272"/>
      <c r="H21" s="450"/>
      <c r="I21" s="270"/>
      <c r="J21" s="277"/>
      <c r="K21" s="270"/>
      <c r="L21" s="272"/>
      <c r="M21" s="450"/>
      <c r="N21" s="450"/>
      <c r="O21" s="272"/>
      <c r="P21" s="450"/>
      <c r="Q21" s="270"/>
      <c r="R21" s="276"/>
      <c r="S21" s="264"/>
    </row>
    <row r="22" spans="2:19" x14ac:dyDescent="0.2">
      <c r="B22" s="264"/>
      <c r="C22" s="264"/>
      <c r="D22" s="272"/>
      <c r="E22" s="450"/>
      <c r="F22" s="450"/>
      <c r="G22" s="272"/>
      <c r="H22" s="450"/>
      <c r="I22" s="270"/>
      <c r="J22" s="251"/>
      <c r="K22" s="270"/>
      <c r="L22" s="272"/>
      <c r="M22" s="450"/>
      <c r="N22" s="450"/>
      <c r="O22" s="272"/>
      <c r="P22" s="450"/>
      <c r="Q22" s="270"/>
      <c r="R22" s="454"/>
      <c r="S22" s="264"/>
    </row>
    <row r="23" spans="2:19" ht="9" customHeight="1" x14ac:dyDescent="0.2">
      <c r="B23" s="264"/>
      <c r="C23" s="264"/>
      <c r="D23" s="270"/>
      <c r="E23" s="450"/>
      <c r="F23" s="450"/>
      <c r="G23" s="270"/>
      <c r="H23" s="450"/>
      <c r="I23" s="270"/>
      <c r="J23" s="270"/>
      <c r="K23" s="270"/>
      <c r="L23" s="272"/>
      <c r="M23" s="270"/>
      <c r="N23" s="450"/>
      <c r="O23" s="272"/>
      <c r="P23" s="450"/>
      <c r="Q23" s="270"/>
      <c r="R23" s="270"/>
      <c r="S23" s="264"/>
    </row>
    <row r="24" spans="2:19" x14ac:dyDescent="0.2">
      <c r="B24" s="264"/>
      <c r="C24" s="264"/>
      <c r="D24" s="270"/>
      <c r="E24" s="450"/>
      <c r="F24" s="450"/>
      <c r="G24" s="270"/>
      <c r="H24" s="455"/>
      <c r="I24" s="270"/>
      <c r="J24" s="270"/>
      <c r="K24" s="270"/>
      <c r="L24" s="272"/>
      <c r="M24" s="270"/>
      <c r="N24" s="455"/>
      <c r="O24" s="272"/>
      <c r="P24" s="450"/>
      <c r="Q24" s="270"/>
      <c r="R24" s="270"/>
      <c r="S24" s="264"/>
    </row>
    <row r="25" spans="2:19" x14ac:dyDescent="0.2">
      <c r="B25" s="271"/>
      <c r="C25" s="264"/>
      <c r="D25" s="270"/>
      <c r="E25" s="450"/>
      <c r="F25" s="450"/>
      <c r="G25" s="270"/>
      <c r="H25" s="455"/>
      <c r="I25" s="270"/>
      <c r="J25" s="270"/>
      <c r="K25" s="270"/>
      <c r="L25" s="272"/>
      <c r="M25" s="270"/>
      <c r="N25" s="450"/>
      <c r="O25" s="272"/>
      <c r="P25" s="450"/>
      <c r="Q25" s="270"/>
      <c r="R25" s="270"/>
      <c r="S25" s="264"/>
    </row>
    <row r="26" spans="2:19" ht="11.25" customHeight="1" x14ac:dyDescent="0.2">
      <c r="B26" s="264"/>
      <c r="C26" s="264"/>
      <c r="D26" s="270"/>
      <c r="E26" s="270"/>
      <c r="F26" s="270"/>
      <c r="G26" s="270"/>
      <c r="H26" s="270"/>
      <c r="I26" s="270"/>
      <c r="J26" s="270"/>
      <c r="K26" s="270"/>
      <c r="L26" s="272"/>
      <c r="M26" s="270"/>
      <c r="N26" s="270"/>
      <c r="O26" s="272"/>
      <c r="P26" s="270"/>
      <c r="Q26" s="270"/>
      <c r="R26" s="270"/>
      <c r="S26" s="264"/>
    </row>
    <row r="27" spans="2:19" ht="14.25" customHeight="1" x14ac:dyDescent="0.2">
      <c r="B27" s="275"/>
      <c r="C27" s="264"/>
      <c r="D27" s="272"/>
      <c r="E27" s="274"/>
      <c r="F27" s="270"/>
      <c r="G27" s="272"/>
      <c r="H27" s="274"/>
      <c r="I27" s="270"/>
      <c r="J27" s="270"/>
      <c r="K27" s="270"/>
      <c r="L27" s="272"/>
      <c r="M27" s="274"/>
      <c r="N27" s="270"/>
      <c r="O27" s="272"/>
      <c r="P27" s="274"/>
      <c r="Q27" s="270"/>
      <c r="R27" s="270"/>
      <c r="S27" s="264"/>
    </row>
    <row r="28" spans="2:19" x14ac:dyDescent="0.2">
      <c r="B28" s="264"/>
      <c r="C28" s="264"/>
      <c r="D28" s="270"/>
      <c r="E28" s="451"/>
      <c r="F28" s="451"/>
      <c r="G28" s="270"/>
      <c r="H28" s="451"/>
      <c r="I28" s="270"/>
      <c r="J28" s="270"/>
      <c r="K28" s="270"/>
      <c r="L28" s="272"/>
      <c r="M28" s="451"/>
      <c r="N28" s="451"/>
      <c r="O28" s="272"/>
      <c r="P28" s="451"/>
      <c r="Q28" s="270"/>
      <c r="R28" s="270"/>
      <c r="S28" s="264"/>
    </row>
    <row r="29" spans="2:19" x14ac:dyDescent="0.2">
      <c r="B29" s="275"/>
      <c r="C29" s="264"/>
      <c r="D29" s="272"/>
      <c r="E29" s="274"/>
      <c r="F29" s="450"/>
      <c r="G29" s="272"/>
      <c r="H29" s="274"/>
      <c r="I29" s="270"/>
      <c r="J29" s="270"/>
      <c r="K29" s="270"/>
      <c r="L29" s="272"/>
      <c r="M29" s="274"/>
      <c r="N29" s="450"/>
      <c r="O29" s="272"/>
      <c r="P29" s="456"/>
      <c r="Q29" s="270"/>
      <c r="R29" s="270"/>
      <c r="S29" s="264"/>
    </row>
    <row r="30" spans="2:19" x14ac:dyDescent="0.2">
      <c r="B30" s="264"/>
      <c r="C30" s="264"/>
      <c r="D30" s="270"/>
      <c r="E30" s="450"/>
      <c r="F30" s="450"/>
      <c r="G30" s="270"/>
      <c r="H30" s="450"/>
      <c r="I30" s="270"/>
      <c r="J30" s="270"/>
      <c r="K30" s="270"/>
      <c r="L30" s="272"/>
      <c r="M30" s="451"/>
      <c r="N30" s="450"/>
      <c r="O30" s="272"/>
      <c r="P30" s="451"/>
      <c r="Q30" s="270"/>
      <c r="R30" s="270"/>
      <c r="S30" s="264"/>
    </row>
    <row r="31" spans="2:19" x14ac:dyDescent="0.2">
      <c r="B31" s="264"/>
      <c r="C31" s="264"/>
      <c r="D31" s="272"/>
      <c r="E31" s="457"/>
      <c r="F31" s="450"/>
      <c r="G31" s="272"/>
      <c r="H31" s="457"/>
      <c r="I31" s="270"/>
      <c r="J31" s="270"/>
      <c r="K31" s="270"/>
      <c r="L31" s="272"/>
      <c r="M31" s="270"/>
      <c r="N31" s="272"/>
      <c r="O31" s="272"/>
      <c r="P31" s="270"/>
      <c r="Q31" s="270"/>
      <c r="R31" s="270"/>
      <c r="S31" s="264"/>
    </row>
    <row r="32" spans="2:19" x14ac:dyDescent="0.2">
      <c r="B32" s="273"/>
      <c r="C32" s="264"/>
      <c r="D32" s="270"/>
      <c r="E32" s="451"/>
      <c r="F32" s="451"/>
      <c r="G32" s="270"/>
      <c r="H32" s="253"/>
      <c r="I32" s="270"/>
      <c r="J32" s="270"/>
      <c r="K32" s="270"/>
      <c r="L32" s="272"/>
      <c r="M32" s="270"/>
      <c r="N32" s="272"/>
      <c r="O32" s="272"/>
      <c r="P32" s="270"/>
      <c r="Q32" s="270"/>
      <c r="R32" s="270"/>
      <c r="S32" s="264"/>
    </row>
    <row r="33" spans="2:19" x14ac:dyDescent="0.2">
      <c r="B33" s="264"/>
      <c r="C33" s="264"/>
      <c r="D33" s="270"/>
      <c r="E33" s="450"/>
      <c r="F33" s="450"/>
      <c r="G33" s="270"/>
      <c r="H33" s="450"/>
      <c r="I33" s="270"/>
      <c r="J33" s="270"/>
      <c r="K33" s="270"/>
      <c r="L33" s="272"/>
      <c r="M33" s="270"/>
      <c r="N33" s="272"/>
      <c r="O33" s="272"/>
      <c r="P33" s="270"/>
      <c r="Q33" s="270"/>
      <c r="R33" s="270"/>
      <c r="S33" s="264"/>
    </row>
    <row r="34" spans="2:19" x14ac:dyDescent="0.2">
      <c r="B34" s="264"/>
      <c r="C34" s="272"/>
      <c r="D34" s="272"/>
      <c r="E34" s="274"/>
      <c r="F34" s="450"/>
      <c r="G34" s="272"/>
      <c r="H34" s="274"/>
      <c r="I34" s="270"/>
      <c r="J34" s="270"/>
      <c r="K34" s="270"/>
      <c r="L34" s="272"/>
      <c r="M34" s="270"/>
      <c r="N34" s="272"/>
      <c r="O34" s="272"/>
      <c r="P34" s="270"/>
      <c r="Q34" s="270"/>
      <c r="R34" s="270"/>
      <c r="S34" s="264"/>
    </row>
    <row r="35" spans="2:19" x14ac:dyDescent="0.2">
      <c r="B35" s="273"/>
      <c r="C35" s="264"/>
      <c r="D35" s="270"/>
      <c r="E35" s="451"/>
      <c r="F35" s="450"/>
      <c r="G35" s="270"/>
      <c r="H35" s="253"/>
      <c r="I35" s="270"/>
      <c r="J35" s="270"/>
      <c r="K35" s="270"/>
      <c r="L35" s="272"/>
      <c r="M35" s="270"/>
      <c r="N35" s="272"/>
      <c r="O35" s="272"/>
      <c r="P35" s="270"/>
      <c r="Q35" s="270"/>
      <c r="R35" s="270"/>
      <c r="S35" s="264"/>
    </row>
    <row r="36" spans="2:19" x14ac:dyDescent="0.2">
      <c r="B36" s="264"/>
      <c r="C36" s="264"/>
      <c r="D36" s="264"/>
      <c r="E36" s="451"/>
      <c r="F36" s="451"/>
      <c r="G36" s="270"/>
      <c r="H36" s="451"/>
      <c r="I36" s="270"/>
      <c r="J36" s="270"/>
      <c r="K36" s="270"/>
      <c r="L36" s="272"/>
      <c r="M36" s="270"/>
      <c r="N36" s="272"/>
      <c r="O36" s="272"/>
      <c r="P36" s="270"/>
      <c r="Q36" s="264"/>
      <c r="R36" s="264"/>
      <c r="S36" s="264"/>
    </row>
    <row r="37" spans="2:19" x14ac:dyDescent="0.2">
      <c r="B37" s="271"/>
      <c r="C37" s="264"/>
      <c r="D37" s="264"/>
      <c r="E37" s="458"/>
      <c r="F37" s="458"/>
      <c r="G37" s="264"/>
      <c r="H37" s="458"/>
      <c r="I37" s="264"/>
      <c r="J37" s="264"/>
      <c r="K37" s="264"/>
      <c r="L37" s="265"/>
      <c r="M37" s="264"/>
      <c r="N37" s="265"/>
      <c r="O37" s="265"/>
      <c r="P37" s="264"/>
      <c r="Q37" s="264"/>
      <c r="R37" s="264"/>
      <c r="S37" s="264"/>
    </row>
    <row r="38" spans="2:19" ht="13.5" customHeight="1" x14ac:dyDescent="0.2">
      <c r="B38" s="264"/>
      <c r="C38" s="264"/>
      <c r="D38" s="264"/>
      <c r="E38" s="458"/>
      <c r="F38" s="458"/>
      <c r="G38" s="264"/>
      <c r="H38" s="458"/>
      <c r="I38" s="264"/>
      <c r="J38" s="264"/>
      <c r="K38" s="264"/>
      <c r="L38" s="265"/>
      <c r="M38" s="264"/>
      <c r="N38" s="458"/>
      <c r="O38" s="265"/>
      <c r="P38" s="458"/>
      <c r="Q38" s="264"/>
      <c r="R38" s="264"/>
      <c r="S38" s="264"/>
    </row>
    <row r="39" spans="2:19" ht="15" customHeight="1" x14ac:dyDescent="0.2">
      <c r="B39" s="264"/>
      <c r="C39" s="264"/>
      <c r="D39" s="264"/>
      <c r="E39" s="458"/>
      <c r="F39" s="458"/>
      <c r="G39" s="264"/>
      <c r="H39" s="458"/>
      <c r="I39" s="264"/>
      <c r="J39" s="264"/>
      <c r="K39" s="264"/>
      <c r="L39" s="269"/>
      <c r="M39" s="458"/>
      <c r="N39" s="458"/>
      <c r="O39" s="269"/>
      <c r="P39" s="458"/>
      <c r="Q39" s="264"/>
      <c r="R39" s="264"/>
      <c r="S39" s="264"/>
    </row>
    <row r="40" spans="2:19" x14ac:dyDescent="0.2">
      <c r="B40" s="264"/>
      <c r="C40" s="264"/>
      <c r="D40" s="264"/>
      <c r="E40" s="458"/>
      <c r="F40" s="458"/>
      <c r="G40" s="264"/>
      <c r="H40" s="458"/>
      <c r="I40" s="264"/>
      <c r="J40" s="264"/>
      <c r="K40" s="264"/>
      <c r="L40" s="269"/>
      <c r="M40" s="458"/>
      <c r="N40" s="458"/>
      <c r="O40" s="269"/>
      <c r="P40" s="458"/>
      <c r="Q40" s="264"/>
      <c r="R40" s="264"/>
      <c r="S40" s="264"/>
    </row>
    <row r="41" spans="2:19" ht="12.75" customHeight="1" x14ac:dyDescent="0.2">
      <c r="B41" s="264"/>
      <c r="C41" s="264"/>
      <c r="D41" s="264"/>
      <c r="E41" s="458"/>
      <c r="F41" s="458"/>
      <c r="G41" s="264"/>
      <c r="H41" s="458"/>
      <c r="I41" s="264"/>
      <c r="J41" s="264"/>
      <c r="K41" s="264"/>
      <c r="L41" s="269"/>
      <c r="M41" s="458"/>
      <c r="N41" s="458"/>
      <c r="O41" s="269"/>
      <c r="P41" s="458"/>
      <c r="Q41" s="264"/>
      <c r="R41" s="264"/>
      <c r="S41" s="264"/>
    </row>
    <row r="42" spans="2:19" ht="12.75" customHeight="1" x14ac:dyDescent="0.2">
      <c r="B42" s="264"/>
      <c r="C42" s="264"/>
      <c r="D42" s="264"/>
      <c r="E42" s="458"/>
      <c r="F42" s="458"/>
      <c r="G42" s="264"/>
      <c r="H42" s="458"/>
      <c r="I42" s="264"/>
      <c r="J42" s="264"/>
      <c r="K42" s="264"/>
      <c r="L42" s="269"/>
      <c r="M42" s="458"/>
      <c r="N42" s="458"/>
      <c r="O42" s="269"/>
      <c r="P42" s="458"/>
      <c r="Q42" s="264"/>
      <c r="R42" s="264"/>
      <c r="S42" s="264"/>
    </row>
    <row r="43" spans="2:19" ht="17.25" customHeight="1" x14ac:dyDescent="0.2">
      <c r="B43" s="264"/>
      <c r="C43" s="264"/>
      <c r="D43" s="264"/>
      <c r="E43" s="458"/>
      <c r="F43" s="458"/>
      <c r="G43" s="264"/>
      <c r="H43" s="458"/>
      <c r="I43" s="264"/>
      <c r="J43" s="264"/>
      <c r="K43" s="264"/>
      <c r="L43" s="269"/>
      <c r="M43" s="458"/>
      <c r="N43" s="458"/>
      <c r="O43" s="269"/>
      <c r="P43" s="458"/>
      <c r="Q43" s="264"/>
      <c r="R43" s="264"/>
      <c r="S43" s="264"/>
    </row>
    <row r="44" spans="2:19" ht="17.25" customHeight="1" x14ac:dyDescent="0.2">
      <c r="B44" s="264"/>
      <c r="C44" s="264"/>
      <c r="D44" s="270"/>
      <c r="E44" s="451"/>
      <c r="F44" s="451"/>
      <c r="G44" s="270"/>
      <c r="H44" s="254"/>
      <c r="I44" s="264"/>
      <c r="J44" s="264"/>
      <c r="K44" s="264"/>
      <c r="L44" s="269"/>
      <c r="M44" s="458"/>
      <c r="N44" s="458"/>
      <c r="O44" s="269"/>
      <c r="P44" s="458"/>
      <c r="Q44" s="264"/>
      <c r="R44" s="264"/>
      <c r="S44" s="264"/>
    </row>
    <row r="45" spans="2:19" ht="17.25" customHeight="1" x14ac:dyDescent="0.2">
      <c r="B45" s="264"/>
      <c r="C45" s="264"/>
      <c r="D45" s="264"/>
      <c r="E45" s="268"/>
      <c r="F45" s="268"/>
      <c r="G45" s="264"/>
      <c r="H45" s="268"/>
      <c r="I45" s="264"/>
      <c r="J45" s="264"/>
      <c r="K45" s="264"/>
      <c r="L45" s="269"/>
      <c r="M45" s="268"/>
      <c r="N45" s="268"/>
      <c r="O45" s="269"/>
      <c r="P45" s="268"/>
      <c r="Q45" s="264"/>
      <c r="R45" s="264"/>
      <c r="S45" s="264"/>
    </row>
    <row r="46" spans="2:19" ht="14.25" x14ac:dyDescent="0.2">
      <c r="B46" s="267"/>
      <c r="C46" s="264"/>
      <c r="D46" s="264"/>
      <c r="E46" s="264"/>
      <c r="F46" s="264"/>
      <c r="G46" s="264"/>
      <c r="H46" s="264"/>
      <c r="I46" s="264"/>
      <c r="J46" s="264"/>
      <c r="K46" s="264"/>
      <c r="L46" s="265"/>
      <c r="M46" s="264"/>
      <c r="N46" s="264"/>
      <c r="O46" s="265"/>
      <c r="P46" s="264"/>
      <c r="Q46" s="264"/>
      <c r="R46" s="264"/>
      <c r="S46" s="264"/>
    </row>
    <row r="47" spans="2:19" ht="14.25" x14ac:dyDescent="0.2">
      <c r="B47" s="267"/>
      <c r="C47" s="264"/>
      <c r="D47" s="264"/>
      <c r="E47" s="264"/>
      <c r="F47" s="264"/>
      <c r="G47" s="264"/>
      <c r="H47" s="264"/>
      <c r="I47" s="264"/>
      <c r="J47" s="264"/>
      <c r="K47" s="264"/>
      <c r="L47" s="265"/>
      <c r="M47" s="264"/>
      <c r="N47" s="264"/>
      <c r="O47" s="265"/>
      <c r="P47" s="264"/>
      <c r="Q47" s="264"/>
      <c r="R47" s="264"/>
      <c r="S47" s="264"/>
    </row>
    <row r="48" spans="2:19" ht="14.25" x14ac:dyDescent="0.2">
      <c r="B48" s="1078"/>
      <c r="C48" s="1078"/>
      <c r="D48" s="1078"/>
      <c r="E48" s="1078"/>
      <c r="F48" s="1078"/>
      <c r="G48" s="1078"/>
      <c r="H48" s="1078"/>
      <c r="I48" s="1078"/>
      <c r="J48" s="1078"/>
      <c r="K48" s="1078"/>
      <c r="L48" s="1078"/>
      <c r="M48" s="1078"/>
      <c r="N48" s="1078"/>
      <c r="O48" s="1078"/>
      <c r="P48" s="1078"/>
      <c r="Q48" s="1078"/>
      <c r="R48" s="1078"/>
      <c r="S48" s="264"/>
    </row>
    <row r="49" spans="2:19" ht="14.45" customHeight="1" x14ac:dyDescent="0.2">
      <c r="B49" s="1078"/>
      <c r="C49" s="1078"/>
      <c r="D49" s="1078"/>
      <c r="E49" s="1078"/>
      <c r="F49" s="1078"/>
      <c r="G49" s="1078"/>
      <c r="H49" s="1078"/>
      <c r="I49" s="1078"/>
      <c r="J49" s="1078"/>
      <c r="K49" s="1078"/>
      <c r="L49" s="1078"/>
      <c r="M49" s="1078"/>
      <c r="N49" s="1078"/>
      <c r="O49" s="1078"/>
      <c r="P49" s="1078"/>
      <c r="Q49" s="1078"/>
      <c r="R49" s="1078"/>
      <c r="S49" s="264"/>
    </row>
    <row r="50" spans="2:19" ht="15" customHeight="1" x14ac:dyDescent="0.2">
      <c r="B50" s="266" t="s">
        <v>435</v>
      </c>
      <c r="C50" s="264"/>
      <c r="D50" s="264"/>
      <c r="E50" s="264"/>
      <c r="F50" s="264"/>
      <c r="G50" s="264"/>
      <c r="H50" s="264"/>
      <c r="I50" s="264"/>
      <c r="J50" s="264"/>
      <c r="K50" s="264"/>
      <c r="L50" s="265"/>
      <c r="M50" s="264"/>
      <c r="N50" s="264"/>
      <c r="O50" s="265"/>
      <c r="P50" s="264"/>
      <c r="Q50" s="264"/>
      <c r="R50" s="264"/>
      <c r="S50" s="264"/>
    </row>
    <row r="51" spans="2:19" ht="15" customHeight="1" x14ac:dyDescent="0.2">
      <c r="B51" s="1081" t="s">
        <v>434</v>
      </c>
      <c r="C51" s="1081"/>
      <c r="D51" s="1081"/>
      <c r="E51" s="1081"/>
      <c r="L51" s="262"/>
      <c r="O51" s="262"/>
    </row>
    <row r="66" spans="12:15" x14ac:dyDescent="0.2">
      <c r="L66" s="262"/>
      <c r="O66" s="262"/>
    </row>
    <row r="67" spans="12:15" x14ac:dyDescent="0.2">
      <c r="L67" s="262"/>
      <c r="O67" s="262"/>
    </row>
    <row r="68" spans="12:15" x14ac:dyDescent="0.2">
      <c r="L68" s="262"/>
      <c r="O68" s="262"/>
    </row>
    <row r="69" spans="12:15" x14ac:dyDescent="0.2">
      <c r="L69" s="262"/>
      <c r="O69" s="262"/>
    </row>
    <row r="70" spans="12:15" x14ac:dyDescent="0.2">
      <c r="L70" s="262"/>
      <c r="O70" s="262"/>
    </row>
    <row r="71" spans="12:15" x14ac:dyDescent="0.2">
      <c r="L71" s="262"/>
      <c r="O71" s="262"/>
    </row>
    <row r="72" spans="12:15" x14ac:dyDescent="0.2">
      <c r="L72" s="262"/>
      <c r="O72" s="262"/>
    </row>
    <row r="73" spans="12:15" x14ac:dyDescent="0.2">
      <c r="L73" s="262"/>
      <c r="O73" s="262"/>
    </row>
    <row r="74" spans="12:15" x14ac:dyDescent="0.2">
      <c r="L74" s="262"/>
      <c r="O74" s="262"/>
    </row>
    <row r="75" spans="12:15" x14ac:dyDescent="0.2">
      <c r="L75" s="262"/>
      <c r="O75" s="262"/>
    </row>
    <row r="76" spans="12:15" x14ac:dyDescent="0.2">
      <c r="L76" s="262"/>
      <c r="O76" s="262"/>
    </row>
    <row r="77" spans="12:15" x14ac:dyDescent="0.2">
      <c r="L77" s="262"/>
      <c r="O77" s="262"/>
    </row>
    <row r="78" spans="12:15" x14ac:dyDescent="0.2">
      <c r="L78" s="262"/>
      <c r="O78" s="262"/>
    </row>
  </sheetData>
  <mergeCells count="5">
    <mergeCell ref="B48:R48"/>
    <mergeCell ref="B49:R49"/>
    <mergeCell ref="B1:R1"/>
    <mergeCell ref="B2:R2"/>
    <mergeCell ref="B51:E51"/>
  </mergeCells>
  <pageMargins left="0.75" right="0.63" top="0.61" bottom="0.77" header="0.5" footer="0.28999999999999998"/>
  <pageSetup scale="78" orientation="landscape" horizontalDpi="1200" verticalDpi="1200" r:id="rId1"/>
  <headerFooter alignWithMargins="0">
    <oddHeader>&amp;R&amp;G</oddHeader>
    <oddFooter>&amp;CPAGE 3</oddFooter>
  </headerFooter>
  <customProperties>
    <customPr name="layoutContexts" r:id="rId2"/>
    <customPr name="SaveUndoMode"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zoomScale="80" zoomScaleNormal="80" zoomScaleSheetLayoutView="80" workbookViewId="0">
      <selection activeCell="Z1" sqref="Z1"/>
    </sheetView>
  </sheetViews>
  <sheetFormatPr defaultRowHeight="12.75" x14ac:dyDescent="0.2"/>
  <cols>
    <col min="1" max="1" width="3" style="2" customWidth="1"/>
    <col min="2" max="2" width="58.7109375" style="2" customWidth="1"/>
    <col min="3" max="3" width="2.28515625" style="2" customWidth="1"/>
    <col min="4" max="4" width="12" style="498" customWidth="1"/>
    <col min="5" max="5" width="3.28515625" style="498" customWidth="1"/>
    <col min="6" max="6" width="2.28515625" style="660" customWidth="1"/>
    <col min="7" max="7" width="12" style="660" customWidth="1"/>
    <col min="8" max="8" width="3.28515625" style="660" customWidth="1"/>
    <col min="9" max="9" width="2.28515625" style="660" customWidth="1"/>
    <col min="10" max="10" width="12" style="660" customWidth="1"/>
    <col min="11" max="11" width="3.140625" style="660" customWidth="1"/>
    <col min="12" max="12" width="2.28515625" style="660" customWidth="1"/>
    <col min="13" max="13" width="12" style="660" customWidth="1"/>
    <col min="14" max="14" width="3.140625" style="498" customWidth="1"/>
    <col min="15" max="15" width="2.140625" style="498" customWidth="1"/>
    <col min="16" max="16" width="12" style="498" customWidth="1"/>
    <col min="17" max="17" width="3.140625" style="498" customWidth="1"/>
    <col min="18" max="18" width="2.140625" style="499" customWidth="1"/>
    <col min="19" max="19" width="12" style="675" customWidth="1"/>
    <col min="20" max="16384" width="9.140625" style="2"/>
  </cols>
  <sheetData>
    <row r="1" spans="1:19" ht="30.75" customHeight="1" x14ac:dyDescent="0.25">
      <c r="B1" s="1082" t="s">
        <v>343</v>
      </c>
      <c r="C1" s="1082"/>
      <c r="D1" s="1082"/>
      <c r="E1" s="1082"/>
      <c r="F1" s="1082"/>
      <c r="G1" s="1082"/>
      <c r="H1" s="1082"/>
      <c r="I1" s="1082"/>
      <c r="J1" s="1082"/>
      <c r="K1" s="1082"/>
      <c r="L1" s="1082"/>
      <c r="M1" s="1082"/>
      <c r="N1" s="1082"/>
      <c r="O1" s="1082"/>
      <c r="P1" s="1082"/>
      <c r="Q1" s="1082"/>
      <c r="R1" s="1082"/>
      <c r="S1" s="1082"/>
    </row>
    <row r="2" spans="1:19" ht="27" customHeight="1" x14ac:dyDescent="0.25">
      <c r="A2" s="943"/>
      <c r="B2" s="943"/>
      <c r="C2" s="943"/>
      <c r="D2" s="943"/>
      <c r="E2" s="943"/>
      <c r="F2" s="943"/>
      <c r="G2" s="943"/>
      <c r="H2" s="943"/>
      <c r="I2" s="943"/>
      <c r="J2" s="943"/>
      <c r="K2" s="943"/>
      <c r="L2" s="943"/>
      <c r="M2" s="943"/>
      <c r="N2" s="943"/>
      <c r="O2" s="943"/>
      <c r="P2" s="943"/>
      <c r="Q2" s="943"/>
      <c r="R2" s="943"/>
      <c r="S2" s="943"/>
    </row>
    <row r="3" spans="1:19" s="3" customFormat="1" ht="15" x14ac:dyDescent="0.25">
      <c r="B3" s="216"/>
      <c r="C3" s="325"/>
      <c r="D3" s="661" t="s">
        <v>114</v>
      </c>
      <c r="E3" s="500"/>
      <c r="F3" s="642"/>
      <c r="G3" s="661" t="s">
        <v>78</v>
      </c>
      <c r="H3" s="642"/>
      <c r="I3" s="642"/>
      <c r="J3" s="661" t="s">
        <v>116</v>
      </c>
      <c r="K3" s="642"/>
      <c r="L3" s="642"/>
      <c r="M3" s="661" t="s">
        <v>115</v>
      </c>
      <c r="N3" s="642"/>
      <c r="O3" s="642"/>
      <c r="P3" s="661" t="s">
        <v>114</v>
      </c>
      <c r="Q3" s="642"/>
      <c r="R3" s="676"/>
      <c r="S3" s="676" t="s">
        <v>77</v>
      </c>
    </row>
    <row r="4" spans="1:19" s="3" customFormat="1" ht="15" x14ac:dyDescent="0.25">
      <c r="B4" s="216"/>
      <c r="C4" s="326"/>
      <c r="D4" s="662">
        <v>2018</v>
      </c>
      <c r="E4" s="500"/>
      <c r="F4" s="643"/>
      <c r="G4" s="662">
        <v>2017</v>
      </c>
      <c r="H4" s="642"/>
      <c r="I4" s="643"/>
      <c r="J4" s="662">
        <v>2017</v>
      </c>
      <c r="K4" s="642"/>
      <c r="L4" s="643"/>
      <c r="M4" s="662">
        <v>2017</v>
      </c>
      <c r="N4" s="642"/>
      <c r="O4" s="643"/>
      <c r="P4" s="662">
        <v>2017</v>
      </c>
      <c r="Q4" s="642"/>
      <c r="R4" s="677"/>
      <c r="S4" s="677">
        <v>2017</v>
      </c>
    </row>
    <row r="5" spans="1:19" ht="9" customHeight="1" x14ac:dyDescent="0.2">
      <c r="B5" s="217"/>
      <c r="C5" s="328"/>
      <c r="D5" s="644"/>
      <c r="E5" s="502"/>
      <c r="F5" s="644"/>
      <c r="G5" s="644"/>
      <c r="H5" s="645"/>
      <c r="I5" s="644"/>
      <c r="J5" s="644"/>
      <c r="K5" s="645"/>
      <c r="L5" s="644"/>
      <c r="M5" s="644"/>
      <c r="N5" s="645"/>
      <c r="O5" s="644"/>
      <c r="P5" s="644"/>
      <c r="Q5" s="645"/>
      <c r="R5" s="649"/>
      <c r="S5" s="503"/>
    </row>
    <row r="6" spans="1:19" ht="14.25" x14ac:dyDescent="0.2">
      <c r="B6" s="217" t="s">
        <v>23</v>
      </c>
      <c r="C6" s="328" t="s">
        <v>1</v>
      </c>
      <c r="D6" s="967">
        <v>215.8</v>
      </c>
      <c r="E6" s="502"/>
      <c r="F6" s="644" t="s">
        <v>1</v>
      </c>
      <c r="G6" s="967">
        <v>67.400000000000006</v>
      </c>
      <c r="H6" s="645"/>
      <c r="I6" s="644" t="s">
        <v>1</v>
      </c>
      <c r="J6" s="967">
        <v>143</v>
      </c>
      <c r="K6" s="645"/>
      <c r="L6" s="644" t="s">
        <v>1</v>
      </c>
      <c r="M6" s="967">
        <v>184.7</v>
      </c>
      <c r="N6" s="645"/>
      <c r="O6" s="644" t="s">
        <v>1</v>
      </c>
      <c r="P6" s="973">
        <v>196.5</v>
      </c>
      <c r="Q6" s="645"/>
      <c r="R6" s="649" t="s">
        <v>1</v>
      </c>
      <c r="S6" s="976">
        <v>591.6</v>
      </c>
    </row>
    <row r="7" spans="1:19" ht="14.25" x14ac:dyDescent="0.2">
      <c r="B7" s="217" t="s">
        <v>33</v>
      </c>
      <c r="C7" s="295"/>
      <c r="D7" s="968">
        <v>-128</v>
      </c>
      <c r="E7" s="502"/>
      <c r="F7" s="651"/>
      <c r="G7" s="968">
        <v>-15.3</v>
      </c>
      <c r="H7" s="645"/>
      <c r="I7" s="651"/>
      <c r="J7" s="968">
        <v>-36.9</v>
      </c>
      <c r="K7" s="645"/>
      <c r="L7" s="651"/>
      <c r="M7" s="968">
        <v>-21.2</v>
      </c>
      <c r="N7" s="645"/>
      <c r="O7" s="651"/>
      <c r="P7" s="974">
        <v>-120.2</v>
      </c>
      <c r="Q7" s="645"/>
      <c r="R7" s="665"/>
      <c r="S7" s="977">
        <v>-193.6</v>
      </c>
    </row>
    <row r="8" spans="1:19" ht="6.75" customHeight="1" x14ac:dyDescent="0.2">
      <c r="B8" s="217"/>
      <c r="C8" s="296"/>
      <c r="D8" s="969"/>
      <c r="E8" s="502"/>
      <c r="F8" s="653"/>
      <c r="G8" s="969"/>
      <c r="H8" s="645"/>
      <c r="I8" s="653"/>
      <c r="J8" s="969"/>
      <c r="K8" s="645"/>
      <c r="L8" s="653"/>
      <c r="M8" s="969"/>
      <c r="N8" s="645"/>
      <c r="O8" s="653"/>
      <c r="P8" s="717"/>
      <c r="Q8" s="645"/>
      <c r="R8" s="666"/>
      <c r="S8" s="978"/>
    </row>
    <row r="9" spans="1:19" ht="15" x14ac:dyDescent="0.25">
      <c r="B9" s="218" t="s">
        <v>25</v>
      </c>
      <c r="C9" s="296"/>
      <c r="D9" s="970">
        <v>87.8</v>
      </c>
      <c r="E9" s="502"/>
      <c r="F9" s="653"/>
      <c r="G9" s="970">
        <v>52.1</v>
      </c>
      <c r="H9" s="645"/>
      <c r="I9" s="653"/>
      <c r="J9" s="970">
        <v>106.1</v>
      </c>
      <c r="K9" s="714"/>
      <c r="L9" s="653"/>
      <c r="M9" s="970">
        <v>163.5</v>
      </c>
      <c r="N9" s="714"/>
      <c r="O9" s="653"/>
      <c r="P9" s="718">
        <v>76.3</v>
      </c>
      <c r="Q9" s="714"/>
      <c r="R9" s="670"/>
      <c r="S9" s="979">
        <v>398</v>
      </c>
    </row>
    <row r="10" spans="1:19" ht="6.75" customHeight="1" x14ac:dyDescent="0.25">
      <c r="B10" s="218"/>
      <c r="C10" s="328"/>
      <c r="D10" s="969"/>
      <c r="E10" s="507"/>
      <c r="F10" s="644"/>
      <c r="G10" s="969"/>
      <c r="H10" s="714"/>
      <c r="I10" s="644"/>
      <c r="J10" s="969"/>
      <c r="K10" s="714"/>
      <c r="L10" s="644"/>
      <c r="M10" s="969"/>
      <c r="N10" s="714"/>
      <c r="O10" s="644"/>
      <c r="P10" s="717"/>
      <c r="Q10" s="714"/>
      <c r="R10" s="649"/>
      <c r="S10" s="978"/>
    </row>
    <row r="11" spans="1:19" ht="14.25" x14ac:dyDescent="0.2">
      <c r="B11" s="217" t="s">
        <v>34</v>
      </c>
      <c r="C11" s="328"/>
      <c r="D11" s="967">
        <v>-60.5</v>
      </c>
      <c r="E11" s="502"/>
      <c r="F11" s="644"/>
      <c r="G11" s="967">
        <v>69.5</v>
      </c>
      <c r="H11" s="645"/>
      <c r="I11" s="644"/>
      <c r="J11" s="967">
        <v>36.4</v>
      </c>
      <c r="K11" s="645"/>
      <c r="L11" s="644"/>
      <c r="M11" s="967">
        <v>-43.7</v>
      </c>
      <c r="N11" s="645"/>
      <c r="O11" s="644"/>
      <c r="P11" s="973">
        <v>-39.6</v>
      </c>
      <c r="Q11" s="645"/>
      <c r="R11" s="649"/>
      <c r="S11" s="976">
        <v>22.6</v>
      </c>
    </row>
    <row r="12" spans="1:19" ht="14.25" x14ac:dyDescent="0.2">
      <c r="B12" s="289" t="s">
        <v>215</v>
      </c>
      <c r="C12" s="295"/>
      <c r="D12" s="968">
        <v>86.8</v>
      </c>
      <c r="E12" s="502"/>
      <c r="F12" s="651"/>
      <c r="G12" s="968">
        <v>-28.1</v>
      </c>
      <c r="H12" s="645"/>
      <c r="I12" s="651"/>
      <c r="J12" s="968">
        <v>-23.5</v>
      </c>
      <c r="K12" s="645"/>
      <c r="L12" s="651"/>
      <c r="M12" s="968">
        <v>-21.5</v>
      </c>
      <c r="N12" s="645"/>
      <c r="O12" s="651"/>
      <c r="P12" s="974">
        <v>80.400000000000006</v>
      </c>
      <c r="Q12" s="645"/>
      <c r="R12" s="665"/>
      <c r="S12" s="977">
        <v>7.3</v>
      </c>
    </row>
    <row r="13" spans="1:19" ht="6.75" customHeight="1" x14ac:dyDescent="0.2">
      <c r="B13" s="217"/>
      <c r="C13" s="296"/>
      <c r="D13" s="969"/>
      <c r="E13" s="502"/>
      <c r="F13" s="653"/>
      <c r="G13" s="969"/>
      <c r="H13" s="645"/>
      <c r="I13" s="653"/>
      <c r="J13" s="969"/>
      <c r="K13" s="645"/>
      <c r="L13" s="653"/>
      <c r="M13" s="969"/>
      <c r="N13" s="645"/>
      <c r="O13" s="653"/>
      <c r="P13" s="717"/>
      <c r="Q13" s="645"/>
      <c r="R13" s="666"/>
      <c r="S13" s="978"/>
    </row>
    <row r="14" spans="1:19" ht="15" x14ac:dyDescent="0.25">
      <c r="B14" s="218" t="s">
        <v>26</v>
      </c>
      <c r="C14" s="296"/>
      <c r="D14" s="970">
        <v>114.1</v>
      </c>
      <c r="E14" s="502"/>
      <c r="F14" s="653"/>
      <c r="G14" s="970">
        <v>93.5</v>
      </c>
      <c r="H14" s="645"/>
      <c r="I14" s="653"/>
      <c r="J14" s="970">
        <v>119</v>
      </c>
      <c r="K14" s="714"/>
      <c r="L14" s="653"/>
      <c r="M14" s="970">
        <v>98.3</v>
      </c>
      <c r="N14" s="714"/>
      <c r="O14" s="653"/>
      <c r="P14" s="718">
        <v>117.1</v>
      </c>
      <c r="Q14" s="714"/>
      <c r="R14" s="670"/>
      <c r="S14" s="979">
        <v>427.9</v>
      </c>
    </row>
    <row r="15" spans="1:19" ht="6.75" customHeight="1" x14ac:dyDescent="0.25">
      <c r="B15" s="218"/>
      <c r="C15" s="328"/>
      <c r="D15" s="969"/>
      <c r="E15" s="507"/>
      <c r="F15" s="644"/>
      <c r="G15" s="969"/>
      <c r="H15" s="714"/>
      <c r="I15" s="644"/>
      <c r="J15" s="969"/>
      <c r="K15" s="714"/>
      <c r="L15" s="644"/>
      <c r="M15" s="969"/>
      <c r="N15" s="714"/>
      <c r="O15" s="644"/>
      <c r="P15" s="717"/>
      <c r="Q15" s="714"/>
      <c r="R15" s="649"/>
      <c r="S15" s="980"/>
    </row>
    <row r="16" spans="1:19" ht="14.25" x14ac:dyDescent="0.2">
      <c r="B16" s="217" t="s">
        <v>27</v>
      </c>
      <c r="C16" s="328"/>
      <c r="D16" s="967">
        <v>7.2</v>
      </c>
      <c r="E16" s="502"/>
      <c r="F16" s="644"/>
      <c r="G16" s="967">
        <v>7.8</v>
      </c>
      <c r="H16" s="645"/>
      <c r="I16" s="644"/>
      <c r="J16" s="967">
        <v>8</v>
      </c>
      <c r="K16" s="645"/>
      <c r="L16" s="644"/>
      <c r="M16" s="967">
        <v>8.1999999999999993</v>
      </c>
      <c r="N16" s="645"/>
      <c r="O16" s="644"/>
      <c r="P16" s="973">
        <v>6.5</v>
      </c>
      <c r="Q16" s="645"/>
      <c r="R16" s="649"/>
      <c r="S16" s="976">
        <v>30.5</v>
      </c>
    </row>
    <row r="17" spans="2:19" ht="14.25" x14ac:dyDescent="0.2">
      <c r="B17" s="431" t="s">
        <v>410</v>
      </c>
      <c r="C17" s="328"/>
      <c r="D17" s="967">
        <v>-0.2</v>
      </c>
      <c r="E17" s="502"/>
      <c r="F17" s="644"/>
      <c r="G17" s="967">
        <v>2.7</v>
      </c>
      <c r="H17" s="645"/>
      <c r="I17" s="644"/>
      <c r="J17" s="967">
        <v>0.4</v>
      </c>
      <c r="K17" s="645"/>
      <c r="L17" s="644"/>
      <c r="M17" s="967">
        <v>-1.1000000000000001</v>
      </c>
      <c r="N17" s="645"/>
      <c r="O17" s="644"/>
      <c r="P17" s="973">
        <v>-0.8</v>
      </c>
      <c r="Q17" s="645"/>
      <c r="R17" s="649"/>
      <c r="S17" s="976">
        <v>1.2</v>
      </c>
    </row>
    <row r="18" spans="2:19" ht="14.25" x14ac:dyDescent="0.2">
      <c r="B18" s="294" t="s">
        <v>400</v>
      </c>
      <c r="C18" s="328"/>
      <c r="D18" s="967">
        <v>-0.7</v>
      </c>
      <c r="E18" s="502"/>
      <c r="F18" s="644"/>
      <c r="G18" s="967">
        <v>0.5</v>
      </c>
      <c r="H18" s="645"/>
      <c r="I18" s="644"/>
      <c r="J18" s="967">
        <v>0.5</v>
      </c>
      <c r="K18" s="645"/>
      <c r="L18" s="644"/>
      <c r="M18" s="967">
        <v>5.4</v>
      </c>
      <c r="N18" s="645"/>
      <c r="O18" s="644"/>
      <c r="P18" s="973">
        <v>2.7</v>
      </c>
      <c r="Q18" s="645"/>
      <c r="R18" s="649"/>
      <c r="S18" s="976">
        <v>9.1</v>
      </c>
    </row>
    <row r="19" spans="2:19" ht="14.25" x14ac:dyDescent="0.2">
      <c r="B19" s="431" t="s">
        <v>411</v>
      </c>
      <c r="C19" s="328"/>
      <c r="D19" s="967">
        <v>-1.8</v>
      </c>
      <c r="E19" s="502"/>
      <c r="F19" s="644"/>
      <c r="G19" s="967">
        <v>2.2999999999999998</v>
      </c>
      <c r="H19" s="645"/>
      <c r="I19" s="644"/>
      <c r="J19" s="967">
        <v>-13.1</v>
      </c>
      <c r="K19" s="645"/>
      <c r="L19" s="644"/>
      <c r="M19" s="973">
        <v>0.7</v>
      </c>
      <c r="N19" s="645"/>
      <c r="O19" s="644"/>
      <c r="P19" s="973">
        <v>0.7</v>
      </c>
      <c r="Q19" s="645"/>
      <c r="R19" s="649"/>
      <c r="S19" s="976">
        <v>-9.4</v>
      </c>
    </row>
    <row r="20" spans="2:19" ht="14.25" x14ac:dyDescent="0.2">
      <c r="B20" s="327" t="s">
        <v>236</v>
      </c>
      <c r="C20" s="328"/>
      <c r="D20" s="967">
        <v>1.4</v>
      </c>
      <c r="E20" s="502"/>
      <c r="F20" s="644"/>
      <c r="G20" s="967">
        <v>6.2</v>
      </c>
      <c r="H20" s="645"/>
      <c r="I20" s="644"/>
      <c r="J20" s="967">
        <v>3.1</v>
      </c>
      <c r="K20" s="645"/>
      <c r="L20" s="644"/>
      <c r="M20" s="973">
        <v>1.3</v>
      </c>
      <c r="N20" s="645"/>
      <c r="O20" s="644"/>
      <c r="P20" s="973">
        <v>6.6</v>
      </c>
      <c r="Q20" s="645"/>
      <c r="R20" s="649"/>
      <c r="S20" s="976">
        <v>17.2</v>
      </c>
    </row>
    <row r="21" spans="2:19" ht="14.25" x14ac:dyDescent="0.2">
      <c r="B21" s="289" t="s">
        <v>240</v>
      </c>
      <c r="C21" s="295"/>
      <c r="D21" s="968">
        <v>2.6</v>
      </c>
      <c r="E21" s="502"/>
      <c r="F21" s="651"/>
      <c r="G21" s="968">
        <v>-0.8</v>
      </c>
      <c r="H21" s="645"/>
      <c r="I21" s="651"/>
      <c r="J21" s="968">
        <v>1.2</v>
      </c>
      <c r="K21" s="645"/>
      <c r="L21" s="651"/>
      <c r="M21" s="968">
        <v>1.7</v>
      </c>
      <c r="N21" s="645"/>
      <c r="O21" s="651"/>
      <c r="P21" s="974">
        <v>0.2</v>
      </c>
      <c r="Q21" s="645"/>
      <c r="R21" s="665"/>
      <c r="S21" s="977">
        <v>2.2999999999999998</v>
      </c>
    </row>
    <row r="22" spans="2:19" ht="6.75" customHeight="1" x14ac:dyDescent="0.2">
      <c r="B22" s="217"/>
      <c r="C22" s="328"/>
      <c r="D22" s="971"/>
      <c r="E22" s="502"/>
      <c r="F22" s="644"/>
      <c r="G22" s="971"/>
      <c r="H22" s="645"/>
      <c r="I22" s="644"/>
      <c r="J22" s="971"/>
      <c r="K22" s="645"/>
      <c r="L22" s="644"/>
      <c r="M22" s="971"/>
      <c r="N22" s="645"/>
      <c r="O22" s="644"/>
      <c r="P22" s="716"/>
      <c r="Q22" s="645"/>
      <c r="R22" s="649"/>
      <c r="S22" s="978"/>
    </row>
    <row r="23" spans="2:19" ht="15" x14ac:dyDescent="0.25">
      <c r="B23" s="218" t="s">
        <v>35</v>
      </c>
      <c r="C23" s="296"/>
      <c r="D23" s="970">
        <v>122.6</v>
      </c>
      <c r="E23" s="502"/>
      <c r="F23" s="653"/>
      <c r="G23" s="970">
        <v>112.2</v>
      </c>
      <c r="H23" s="645"/>
      <c r="I23" s="653"/>
      <c r="J23" s="970">
        <v>119.1</v>
      </c>
      <c r="K23" s="714"/>
      <c r="L23" s="653"/>
      <c r="M23" s="970">
        <v>114.5</v>
      </c>
      <c r="N23" s="714"/>
      <c r="O23" s="653"/>
      <c r="P23" s="718">
        <v>133</v>
      </c>
      <c r="Q23" s="714"/>
      <c r="R23" s="670"/>
      <c r="S23" s="979">
        <v>478.8</v>
      </c>
    </row>
    <row r="24" spans="2:19" ht="6.75" customHeight="1" x14ac:dyDescent="0.2">
      <c r="B24" s="217"/>
      <c r="C24" s="328"/>
      <c r="D24" s="971"/>
      <c r="E24" s="502"/>
      <c r="F24" s="644"/>
      <c r="G24" s="971"/>
      <c r="H24" s="645"/>
      <c r="I24" s="644"/>
      <c r="J24" s="971"/>
      <c r="K24" s="645"/>
      <c r="L24" s="644"/>
      <c r="M24" s="971"/>
      <c r="N24" s="645"/>
      <c r="O24" s="644"/>
      <c r="P24" s="716"/>
      <c r="Q24" s="645"/>
      <c r="R24" s="649"/>
      <c r="S24" s="978"/>
    </row>
    <row r="25" spans="2:19" ht="12.75" customHeight="1" x14ac:dyDescent="0.2">
      <c r="B25" s="217" t="s">
        <v>134</v>
      </c>
      <c r="C25" s="296"/>
      <c r="D25" s="967">
        <v>18.8</v>
      </c>
      <c r="E25" s="502"/>
      <c r="F25" s="653"/>
      <c r="G25" s="967">
        <v>124.2</v>
      </c>
      <c r="H25" s="645"/>
      <c r="I25" s="653"/>
      <c r="J25" s="967">
        <v>336.7</v>
      </c>
      <c r="K25" s="645"/>
      <c r="L25" s="653"/>
      <c r="M25" s="967">
        <v>30.8</v>
      </c>
      <c r="N25" s="645"/>
      <c r="O25" s="653"/>
      <c r="P25" s="973">
        <v>46.3</v>
      </c>
      <c r="Q25" s="645"/>
      <c r="R25" s="666"/>
      <c r="S25" s="976">
        <v>538</v>
      </c>
    </row>
    <row r="26" spans="2:19" ht="12.75" customHeight="1" x14ac:dyDescent="0.2">
      <c r="B26" s="217" t="s">
        <v>135</v>
      </c>
      <c r="C26" s="296"/>
      <c r="D26" s="967">
        <v>-5.0999999999999996</v>
      </c>
      <c r="E26" s="502"/>
      <c r="F26" s="653"/>
      <c r="G26" s="967">
        <v>-53.6</v>
      </c>
      <c r="H26" s="645"/>
      <c r="I26" s="653"/>
      <c r="J26" s="967">
        <v>-128</v>
      </c>
      <c r="K26" s="645"/>
      <c r="L26" s="653"/>
      <c r="M26" s="967">
        <v>-18.899999999999999</v>
      </c>
      <c r="N26" s="645"/>
      <c r="O26" s="653"/>
      <c r="P26" s="973">
        <v>-2.1</v>
      </c>
      <c r="Q26" s="645"/>
      <c r="R26" s="666"/>
      <c r="S26" s="976">
        <v>-202.6</v>
      </c>
    </row>
    <row r="27" spans="2:19" ht="14.25" x14ac:dyDescent="0.2">
      <c r="B27" s="217" t="s">
        <v>36</v>
      </c>
      <c r="C27" s="328"/>
      <c r="D27" s="967">
        <v>34.9</v>
      </c>
      <c r="E27" s="502"/>
      <c r="F27" s="644"/>
      <c r="G27" s="967">
        <v>20.6</v>
      </c>
      <c r="H27" s="645"/>
      <c r="I27" s="644"/>
      <c r="J27" s="967">
        <v>32.1</v>
      </c>
      <c r="K27" s="645"/>
      <c r="L27" s="644"/>
      <c r="M27" s="967">
        <v>31</v>
      </c>
      <c r="N27" s="645"/>
      <c r="O27" s="644"/>
      <c r="P27" s="973">
        <v>31.9</v>
      </c>
      <c r="Q27" s="645"/>
      <c r="R27" s="649"/>
      <c r="S27" s="976">
        <v>115.6</v>
      </c>
    </row>
    <row r="28" spans="2:19" ht="14.25" x14ac:dyDescent="0.2">
      <c r="B28" s="217" t="s">
        <v>37</v>
      </c>
      <c r="C28" s="328"/>
      <c r="D28" s="967">
        <v>1.6</v>
      </c>
      <c r="E28" s="502"/>
      <c r="F28" s="644"/>
      <c r="G28" s="967">
        <v>-0.3</v>
      </c>
      <c r="H28" s="645"/>
      <c r="I28" s="644"/>
      <c r="J28" s="967">
        <v>-2.9</v>
      </c>
      <c r="K28" s="645"/>
      <c r="L28" s="644"/>
      <c r="M28" s="967">
        <v>2.9</v>
      </c>
      <c r="N28" s="645"/>
      <c r="O28" s="644"/>
      <c r="P28" s="973">
        <v>-0.1</v>
      </c>
      <c r="Q28" s="645"/>
      <c r="R28" s="649"/>
      <c r="S28" s="976">
        <v>-0.4</v>
      </c>
    </row>
    <row r="29" spans="2:19" ht="14.25" x14ac:dyDescent="0.2">
      <c r="B29" s="217" t="s">
        <v>38</v>
      </c>
      <c r="C29" s="295"/>
      <c r="D29" s="968">
        <v>25.8</v>
      </c>
      <c r="E29" s="502"/>
      <c r="F29" s="651"/>
      <c r="G29" s="968">
        <v>20.6</v>
      </c>
      <c r="H29" s="645"/>
      <c r="I29" s="651"/>
      <c r="J29" s="968">
        <v>13</v>
      </c>
      <c r="K29" s="645"/>
      <c r="L29" s="651"/>
      <c r="M29" s="968">
        <v>25.8</v>
      </c>
      <c r="N29" s="645"/>
      <c r="O29" s="651"/>
      <c r="P29" s="974">
        <v>24.2</v>
      </c>
      <c r="Q29" s="645"/>
      <c r="R29" s="665"/>
      <c r="S29" s="977">
        <v>83.6</v>
      </c>
    </row>
    <row r="30" spans="2:19" ht="6.75" customHeight="1" x14ac:dyDescent="0.2">
      <c r="B30" s="217"/>
      <c r="C30" s="296"/>
      <c r="D30" s="969"/>
      <c r="E30" s="502"/>
      <c r="F30" s="653"/>
      <c r="G30" s="969"/>
      <c r="H30" s="645"/>
      <c r="I30" s="653"/>
      <c r="J30" s="969"/>
      <c r="K30" s="645"/>
      <c r="L30" s="653"/>
      <c r="M30" s="969"/>
      <c r="N30" s="645"/>
      <c r="O30" s="653"/>
      <c r="P30" s="717"/>
      <c r="Q30" s="645"/>
      <c r="R30" s="666"/>
      <c r="S30" s="978"/>
    </row>
    <row r="31" spans="2:19" ht="15" x14ac:dyDescent="0.25">
      <c r="B31" s="218" t="s">
        <v>39</v>
      </c>
      <c r="C31" s="296"/>
      <c r="D31" s="970">
        <v>76</v>
      </c>
      <c r="E31" s="502"/>
      <c r="F31" s="653"/>
      <c r="G31" s="970">
        <v>111.5</v>
      </c>
      <c r="H31" s="645"/>
      <c r="I31" s="653"/>
      <c r="J31" s="970">
        <v>250.9</v>
      </c>
      <c r="K31" s="714"/>
      <c r="L31" s="653"/>
      <c r="M31" s="970">
        <v>71.599999999999994</v>
      </c>
      <c r="N31" s="714"/>
      <c r="O31" s="653"/>
      <c r="P31" s="718">
        <v>100.2</v>
      </c>
      <c r="Q31" s="714"/>
      <c r="R31" s="670"/>
      <c r="S31" s="979">
        <v>534.20000000000005</v>
      </c>
    </row>
    <row r="32" spans="2:19" ht="6.75" customHeight="1" x14ac:dyDescent="0.25">
      <c r="B32" s="217"/>
      <c r="C32" s="296"/>
      <c r="D32" s="969"/>
      <c r="E32" s="507"/>
      <c r="F32" s="653"/>
      <c r="G32" s="969"/>
      <c r="H32" s="714"/>
      <c r="I32" s="653"/>
      <c r="J32" s="969"/>
      <c r="K32" s="714"/>
      <c r="L32" s="653"/>
      <c r="M32" s="969"/>
      <c r="N32" s="714"/>
      <c r="O32" s="653"/>
      <c r="P32" s="717"/>
      <c r="Q32" s="714"/>
      <c r="R32" s="666"/>
      <c r="S32" s="980"/>
    </row>
    <row r="33" spans="2:19" ht="15" x14ac:dyDescent="0.25">
      <c r="B33" s="297" t="s">
        <v>394</v>
      </c>
      <c r="C33" s="296"/>
      <c r="D33" s="970">
        <v>46.6</v>
      </c>
      <c r="E33" s="502"/>
      <c r="F33" s="653"/>
      <c r="G33" s="970">
        <v>0.7</v>
      </c>
      <c r="H33" s="645"/>
      <c r="I33" s="653"/>
      <c r="J33" s="970">
        <v>-131.80000000000001</v>
      </c>
      <c r="K33" s="714"/>
      <c r="L33" s="653"/>
      <c r="M33" s="970">
        <v>42.9</v>
      </c>
      <c r="N33" s="714"/>
      <c r="O33" s="653"/>
      <c r="P33" s="970">
        <v>32.799999999999997</v>
      </c>
      <c r="Q33" s="714"/>
      <c r="R33" s="670"/>
      <c r="S33" s="979">
        <v>-55.4</v>
      </c>
    </row>
    <row r="34" spans="2:19" ht="6.75" customHeight="1" x14ac:dyDescent="0.2">
      <c r="B34" s="217"/>
      <c r="C34" s="328"/>
      <c r="D34" s="971"/>
      <c r="E34" s="502"/>
      <c r="F34" s="644"/>
      <c r="G34" s="971"/>
      <c r="H34" s="645"/>
      <c r="I34" s="644"/>
      <c r="J34" s="971"/>
      <c r="K34" s="645"/>
      <c r="L34" s="644"/>
      <c r="M34" s="971"/>
      <c r="N34" s="645"/>
      <c r="O34" s="644"/>
      <c r="P34" s="716"/>
      <c r="Q34" s="645"/>
      <c r="R34" s="649"/>
      <c r="S34" s="978"/>
    </row>
    <row r="35" spans="2:19" ht="14.25" x14ac:dyDescent="0.2">
      <c r="B35" s="401" t="s">
        <v>319</v>
      </c>
      <c r="C35" s="295"/>
      <c r="D35" s="968">
        <v>-4.2</v>
      </c>
      <c r="E35" s="502"/>
      <c r="F35" s="651"/>
      <c r="G35" s="968">
        <v>-3.9</v>
      </c>
      <c r="H35" s="645"/>
      <c r="I35" s="651"/>
      <c r="J35" s="968">
        <v>-4.5999999999999996</v>
      </c>
      <c r="K35" s="645"/>
      <c r="L35" s="651"/>
      <c r="M35" s="968">
        <v>-4.9000000000000004</v>
      </c>
      <c r="N35" s="645"/>
      <c r="O35" s="651"/>
      <c r="P35" s="974">
        <v>-4.0999999999999996</v>
      </c>
      <c r="Q35" s="645"/>
      <c r="R35" s="665"/>
      <c r="S35" s="981">
        <v>-17.5</v>
      </c>
    </row>
    <row r="36" spans="2:19" ht="6.75" customHeight="1" x14ac:dyDescent="0.2">
      <c r="B36" s="217"/>
      <c r="C36" s="296"/>
      <c r="D36" s="969"/>
      <c r="E36" s="502"/>
      <c r="F36" s="653"/>
      <c r="G36" s="969"/>
      <c r="H36" s="645"/>
      <c r="I36" s="653"/>
      <c r="J36" s="969"/>
      <c r="K36" s="645"/>
      <c r="L36" s="653"/>
      <c r="M36" s="969"/>
      <c r="N36" s="645"/>
      <c r="O36" s="653"/>
      <c r="P36" s="717"/>
      <c r="Q36" s="645"/>
      <c r="R36" s="666"/>
      <c r="S36" s="978"/>
    </row>
    <row r="37" spans="2:19" ht="15" x14ac:dyDescent="0.25">
      <c r="B37" s="297" t="s">
        <v>401</v>
      </c>
      <c r="C37" s="296"/>
      <c r="D37" s="970">
        <v>42.4</v>
      </c>
      <c r="E37" s="502"/>
      <c r="F37" s="653"/>
      <c r="G37" s="970">
        <v>-3.2</v>
      </c>
      <c r="H37" s="645"/>
      <c r="I37" s="653"/>
      <c r="J37" s="970">
        <v>-136.4</v>
      </c>
      <c r="K37" s="714"/>
      <c r="L37" s="653"/>
      <c r="M37" s="970">
        <v>38</v>
      </c>
      <c r="N37" s="714"/>
      <c r="O37" s="653"/>
      <c r="P37" s="970">
        <v>28.7</v>
      </c>
      <c r="Q37" s="714"/>
      <c r="R37" s="670"/>
      <c r="S37" s="979">
        <v>-72.900000000000006</v>
      </c>
    </row>
    <row r="38" spans="2:19" ht="6.75" customHeight="1" x14ac:dyDescent="0.2">
      <c r="B38" s="217"/>
      <c r="C38" s="296"/>
      <c r="D38" s="969"/>
      <c r="E38" s="502"/>
      <c r="F38" s="653"/>
      <c r="G38" s="969"/>
      <c r="H38" s="645"/>
      <c r="I38" s="653"/>
      <c r="J38" s="969"/>
      <c r="K38" s="645"/>
      <c r="L38" s="653"/>
      <c r="M38" s="969"/>
      <c r="N38" s="645"/>
      <c r="O38" s="653"/>
      <c r="P38" s="717"/>
      <c r="Q38" s="645"/>
      <c r="R38" s="666"/>
      <c r="S38" s="978"/>
    </row>
    <row r="39" spans="2:19" ht="14.25" x14ac:dyDescent="0.2">
      <c r="B39" s="217" t="s">
        <v>395</v>
      </c>
      <c r="C39" s="295"/>
      <c r="D39" s="968">
        <v>-0.3</v>
      </c>
      <c r="E39" s="502"/>
      <c r="F39" s="651"/>
      <c r="G39" s="968">
        <v>-2.1</v>
      </c>
      <c r="H39" s="645"/>
      <c r="I39" s="651"/>
      <c r="J39" s="968">
        <v>2.2999999999999998</v>
      </c>
      <c r="K39" s="645"/>
      <c r="L39" s="651"/>
      <c r="M39" s="968">
        <v>0.2</v>
      </c>
      <c r="N39" s="645"/>
      <c r="O39" s="651"/>
      <c r="P39" s="974">
        <v>1.9</v>
      </c>
      <c r="Q39" s="645"/>
      <c r="R39" s="665"/>
      <c r="S39" s="981">
        <v>2.2999999999999998</v>
      </c>
    </row>
    <row r="40" spans="2:19" ht="6.75" customHeight="1" x14ac:dyDescent="0.2">
      <c r="B40" s="217"/>
      <c r="C40" s="296"/>
      <c r="D40" s="969"/>
      <c r="E40" s="502"/>
      <c r="F40" s="653"/>
      <c r="G40" s="969"/>
      <c r="H40" s="645"/>
      <c r="I40" s="653"/>
      <c r="J40" s="969"/>
      <c r="K40" s="645"/>
      <c r="L40" s="653"/>
      <c r="M40" s="969"/>
      <c r="N40" s="645"/>
      <c r="O40" s="653"/>
      <c r="P40" s="717"/>
      <c r="Q40" s="645"/>
      <c r="R40" s="666"/>
      <c r="S40" s="980"/>
    </row>
    <row r="41" spans="2:19" ht="17.25" customHeight="1" thickBot="1" x14ac:dyDescent="0.3">
      <c r="B41" s="297" t="s">
        <v>402</v>
      </c>
      <c r="C41" s="257" t="s">
        <v>1</v>
      </c>
      <c r="D41" s="972">
        <v>42.1</v>
      </c>
      <c r="E41" s="502"/>
      <c r="F41" s="652" t="s">
        <v>1</v>
      </c>
      <c r="G41" s="972">
        <v>-5.3</v>
      </c>
      <c r="H41" s="645"/>
      <c r="I41" s="652" t="s">
        <v>1</v>
      </c>
      <c r="J41" s="972">
        <v>-134.1</v>
      </c>
      <c r="K41" s="714"/>
      <c r="L41" s="652" t="s">
        <v>1</v>
      </c>
      <c r="M41" s="972">
        <v>38.200000000000003</v>
      </c>
      <c r="N41" s="714"/>
      <c r="O41" s="652" t="s">
        <v>1</v>
      </c>
      <c r="P41" s="975">
        <v>30.6</v>
      </c>
      <c r="Q41" s="714"/>
      <c r="R41" s="669" t="s">
        <v>1</v>
      </c>
      <c r="S41" s="982">
        <v>-70.599999999999994</v>
      </c>
    </row>
    <row r="42" spans="2:19" ht="6.75" customHeight="1" x14ac:dyDescent="0.25">
      <c r="B42" s="297"/>
      <c r="C42" s="256"/>
      <c r="D42" s="970"/>
      <c r="E42" s="502"/>
      <c r="F42" s="655"/>
      <c r="G42" s="970"/>
      <c r="H42" s="645"/>
      <c r="I42" s="655"/>
      <c r="J42" s="970"/>
      <c r="K42" s="714"/>
      <c r="L42" s="655"/>
      <c r="M42" s="970"/>
      <c r="N42" s="714"/>
      <c r="O42" s="655"/>
      <c r="P42" s="718"/>
      <c r="Q42" s="714"/>
      <c r="R42" s="670"/>
      <c r="S42" s="979"/>
    </row>
    <row r="43" spans="2:19" ht="14.25" x14ac:dyDescent="0.2">
      <c r="B43" s="401" t="s">
        <v>412</v>
      </c>
      <c r="C43" s="295"/>
      <c r="D43" s="968">
        <v>0.1</v>
      </c>
      <c r="E43" s="502"/>
      <c r="F43" s="651"/>
      <c r="G43" s="968">
        <v>-0.1</v>
      </c>
      <c r="H43" s="645"/>
      <c r="I43" s="651"/>
      <c r="J43" s="968">
        <v>-0.1</v>
      </c>
      <c r="K43" s="645"/>
      <c r="L43" s="651"/>
      <c r="M43" s="968">
        <v>0</v>
      </c>
      <c r="N43" s="645"/>
      <c r="O43" s="651"/>
      <c r="P43" s="968">
        <v>-0.3</v>
      </c>
      <c r="Q43" s="645"/>
      <c r="R43" s="665"/>
      <c r="S43" s="981">
        <v>-0.5</v>
      </c>
    </row>
    <row r="44" spans="2:19" ht="6.75" customHeight="1" x14ac:dyDescent="0.2">
      <c r="B44" s="217"/>
      <c r="C44" s="296"/>
      <c r="D44" s="969"/>
      <c r="E44" s="502"/>
      <c r="F44" s="653"/>
      <c r="G44" s="969"/>
      <c r="H44" s="645"/>
      <c r="I44" s="653"/>
      <c r="J44" s="969"/>
      <c r="K44" s="645"/>
      <c r="L44" s="653"/>
      <c r="M44" s="969"/>
      <c r="N44" s="645"/>
      <c r="O44" s="653"/>
      <c r="P44" s="717"/>
      <c r="Q44" s="645"/>
      <c r="R44" s="666"/>
      <c r="S44" s="978"/>
    </row>
    <row r="45" spans="2:19" ht="15.75" thickBot="1" x14ac:dyDescent="0.3">
      <c r="B45" s="297" t="s">
        <v>413</v>
      </c>
      <c r="C45" s="257" t="s">
        <v>1</v>
      </c>
      <c r="D45" s="972">
        <v>42.2</v>
      </c>
      <c r="E45" s="502"/>
      <c r="F45" s="652" t="s">
        <v>1</v>
      </c>
      <c r="G45" s="972">
        <v>-5.4</v>
      </c>
      <c r="H45" s="645"/>
      <c r="I45" s="652" t="s">
        <v>1</v>
      </c>
      <c r="J45" s="972">
        <v>-134.19999999999999</v>
      </c>
      <c r="K45" s="714"/>
      <c r="L45" s="652" t="s">
        <v>1</v>
      </c>
      <c r="M45" s="972">
        <v>38.200000000000003</v>
      </c>
      <c r="N45" s="714"/>
      <c r="O45" s="652" t="s">
        <v>1</v>
      </c>
      <c r="P45" s="975">
        <v>30.3</v>
      </c>
      <c r="Q45" s="714"/>
      <c r="R45" s="652" t="s">
        <v>1</v>
      </c>
      <c r="S45" s="982">
        <v>-71.099999999999994</v>
      </c>
    </row>
    <row r="46" spans="2:19" ht="6.75" customHeight="1" x14ac:dyDescent="0.2">
      <c r="B46" s="401"/>
      <c r="C46" s="296"/>
      <c r="D46" s="969"/>
      <c r="E46" s="502"/>
      <c r="F46" s="653"/>
      <c r="G46" s="969"/>
      <c r="H46" s="645"/>
      <c r="I46" s="653"/>
      <c r="J46" s="969"/>
      <c r="K46" s="645"/>
      <c r="L46" s="653"/>
      <c r="M46" s="969"/>
      <c r="N46" s="645"/>
      <c r="O46" s="653"/>
      <c r="P46" s="717"/>
      <c r="Q46" s="645"/>
      <c r="R46" s="666"/>
      <c r="S46" s="980"/>
    </row>
    <row r="47" spans="2:19" ht="14.25" x14ac:dyDescent="0.2">
      <c r="B47" s="327" t="s">
        <v>225</v>
      </c>
      <c r="C47" s="295"/>
      <c r="D47" s="968">
        <v>-9.3000000000000007</v>
      </c>
      <c r="E47" s="502"/>
      <c r="F47" s="651"/>
      <c r="G47" s="968">
        <v>-3.7</v>
      </c>
      <c r="H47" s="645"/>
      <c r="I47" s="651"/>
      <c r="J47" s="968">
        <v>2.5</v>
      </c>
      <c r="K47" s="645"/>
      <c r="L47" s="651"/>
      <c r="M47" s="968">
        <v>2.2999999999999998</v>
      </c>
      <c r="N47" s="645"/>
      <c r="O47" s="651"/>
      <c r="P47" s="968">
        <v>3.8</v>
      </c>
      <c r="Q47" s="645"/>
      <c r="R47" s="665"/>
      <c r="S47" s="968">
        <v>4.9000000000000004</v>
      </c>
    </row>
    <row r="48" spans="2:19" ht="6.75" customHeight="1" x14ac:dyDescent="0.2">
      <c r="B48" s="401"/>
      <c r="C48" s="296"/>
      <c r="D48" s="969"/>
      <c r="E48" s="502"/>
      <c r="F48" s="653"/>
      <c r="G48" s="969"/>
      <c r="H48" s="645"/>
      <c r="I48" s="653"/>
      <c r="J48" s="969"/>
      <c r="K48" s="645"/>
      <c r="L48" s="653"/>
      <c r="M48" s="969"/>
      <c r="N48" s="645"/>
      <c r="O48" s="653"/>
      <c r="P48" s="717"/>
      <c r="Q48" s="645"/>
      <c r="R48" s="666"/>
      <c r="S48" s="978"/>
    </row>
    <row r="49" spans="2:19" ht="17.25" customHeight="1" thickBot="1" x14ac:dyDescent="0.3">
      <c r="B49" s="297" t="s">
        <v>414</v>
      </c>
      <c r="C49" s="257" t="s">
        <v>1</v>
      </c>
      <c r="D49" s="972">
        <v>32.9</v>
      </c>
      <c r="E49" s="502"/>
      <c r="F49" s="652" t="s">
        <v>1</v>
      </c>
      <c r="G49" s="972">
        <v>-9.1</v>
      </c>
      <c r="H49" s="645"/>
      <c r="I49" s="652" t="s">
        <v>1</v>
      </c>
      <c r="J49" s="972">
        <v>-131.69999999999999</v>
      </c>
      <c r="K49" s="714"/>
      <c r="L49" s="652" t="s">
        <v>1</v>
      </c>
      <c r="M49" s="972">
        <v>40.5</v>
      </c>
      <c r="N49" s="714"/>
      <c r="O49" s="652" t="s">
        <v>1</v>
      </c>
      <c r="P49" s="972">
        <v>34.1</v>
      </c>
      <c r="Q49" s="714"/>
      <c r="R49" s="669" t="s">
        <v>1</v>
      </c>
      <c r="S49" s="982">
        <v>-66.2</v>
      </c>
    </row>
    <row r="50" spans="2:19" ht="15" x14ac:dyDescent="0.25">
      <c r="B50" s="218"/>
      <c r="C50" s="296"/>
      <c r="D50" s="969"/>
      <c r="E50" s="502"/>
      <c r="F50" s="653"/>
      <c r="G50" s="969"/>
      <c r="H50" s="645"/>
      <c r="I50" s="653"/>
      <c r="J50" s="969"/>
      <c r="K50" s="645"/>
      <c r="L50" s="653"/>
      <c r="M50" s="969"/>
      <c r="N50" s="645"/>
      <c r="O50" s="653"/>
      <c r="P50" s="717"/>
      <c r="Q50" s="645"/>
      <c r="R50" s="666"/>
      <c r="S50" s="980"/>
    </row>
    <row r="51" spans="2:19" ht="14.25" x14ac:dyDescent="0.2">
      <c r="B51" s="217" t="s">
        <v>120</v>
      </c>
      <c r="C51" s="328"/>
      <c r="D51" s="941">
        <v>0.12</v>
      </c>
      <c r="E51" s="502"/>
      <c r="F51" s="644"/>
      <c r="G51" s="941">
        <v>0.755</v>
      </c>
      <c r="H51" s="645"/>
      <c r="I51" s="644"/>
      <c r="J51" s="941">
        <v>1.754</v>
      </c>
      <c r="K51" s="645"/>
      <c r="L51" s="644"/>
      <c r="M51" s="941">
        <v>0.121</v>
      </c>
      <c r="N51" s="645"/>
      <c r="O51" s="644"/>
      <c r="P51" s="941">
        <v>0.377</v>
      </c>
      <c r="Q51" s="645"/>
      <c r="R51" s="678"/>
      <c r="S51" s="720">
        <v>0.78400000000000003</v>
      </c>
    </row>
    <row r="52" spans="2:19" ht="14.25" x14ac:dyDescent="0.2">
      <c r="B52" s="217" t="s">
        <v>124</v>
      </c>
      <c r="C52" s="328"/>
      <c r="D52" s="941">
        <v>0.30599999999999999</v>
      </c>
      <c r="E52" s="502"/>
      <c r="F52" s="644"/>
      <c r="G52" s="941">
        <v>0.22</v>
      </c>
      <c r="H52" s="645"/>
      <c r="I52" s="644"/>
      <c r="J52" s="941">
        <v>0.27</v>
      </c>
      <c r="K52" s="645"/>
      <c r="L52" s="644"/>
      <c r="M52" s="941">
        <v>0.315</v>
      </c>
      <c r="N52" s="645"/>
      <c r="O52" s="644"/>
      <c r="P52" s="941">
        <v>0.27200000000000002</v>
      </c>
      <c r="Q52" s="645"/>
      <c r="R52" s="678"/>
      <c r="S52" s="720">
        <v>0.27</v>
      </c>
    </row>
    <row r="53" spans="2:19" ht="14.25" x14ac:dyDescent="0.2">
      <c r="B53" s="217" t="s">
        <v>31</v>
      </c>
      <c r="C53" s="295"/>
      <c r="D53" s="941">
        <v>0.22600000000000001</v>
      </c>
      <c r="E53" s="502"/>
      <c r="F53" s="651"/>
      <c r="G53" s="941">
        <v>0.22</v>
      </c>
      <c r="H53" s="645"/>
      <c r="I53" s="651"/>
      <c r="J53" s="941">
        <v>0.109</v>
      </c>
      <c r="K53" s="645"/>
      <c r="L53" s="651"/>
      <c r="M53" s="941">
        <v>0.26200000000000001</v>
      </c>
      <c r="N53" s="645"/>
      <c r="O53" s="651"/>
      <c r="P53" s="941">
        <v>0.20699999999999999</v>
      </c>
      <c r="Q53" s="645"/>
      <c r="R53" s="679"/>
      <c r="S53" s="720">
        <v>0.19500000000000001</v>
      </c>
    </row>
    <row r="54" spans="2:19" ht="17.25" customHeight="1" thickBot="1" x14ac:dyDescent="0.25">
      <c r="B54" s="217" t="s">
        <v>32</v>
      </c>
      <c r="C54" s="219"/>
      <c r="D54" s="671">
        <v>0.65200000000000002</v>
      </c>
      <c r="E54" s="511"/>
      <c r="F54" s="724"/>
      <c r="G54" s="671">
        <v>1.1950000000000001</v>
      </c>
      <c r="H54" s="654"/>
      <c r="I54" s="724"/>
      <c r="J54" s="671">
        <v>2.133</v>
      </c>
      <c r="K54" s="654"/>
      <c r="L54" s="724"/>
      <c r="M54" s="671">
        <v>0.69799999999999995</v>
      </c>
      <c r="N54" s="654"/>
      <c r="O54" s="724"/>
      <c r="P54" s="671">
        <v>0.85599999999999998</v>
      </c>
      <c r="Q54" s="654"/>
      <c r="R54" s="680"/>
      <c r="S54" s="721">
        <v>1.2490000000000001</v>
      </c>
    </row>
    <row r="55" spans="2:19" ht="17.25" customHeight="1" x14ac:dyDescent="0.2">
      <c r="B55" s="217"/>
      <c r="C55" s="245"/>
      <c r="D55" s="672"/>
      <c r="E55" s="511"/>
      <c r="F55" s="726"/>
      <c r="G55" s="672"/>
      <c r="H55" s="654"/>
      <c r="I55" s="726"/>
      <c r="J55" s="672"/>
      <c r="K55" s="654"/>
      <c r="L55" s="726"/>
      <c r="M55" s="672"/>
      <c r="N55" s="654"/>
      <c r="O55" s="726"/>
      <c r="P55" s="719"/>
      <c r="Q55" s="654"/>
      <c r="R55" s="681"/>
      <c r="S55" s="720"/>
    </row>
    <row r="56" spans="2:19" ht="17.25" customHeight="1" x14ac:dyDescent="0.2">
      <c r="B56" s="141" t="s">
        <v>295</v>
      </c>
      <c r="C56" s="296"/>
      <c r="D56" s="672">
        <v>-1E-3</v>
      </c>
      <c r="E56" s="514"/>
      <c r="F56" s="666"/>
      <c r="G56" s="672">
        <v>4.0000000000000001E-3</v>
      </c>
      <c r="H56" s="674"/>
      <c r="I56" s="666"/>
      <c r="J56" s="672">
        <v>6.0000000000000001E-3</v>
      </c>
      <c r="K56" s="674"/>
      <c r="L56" s="666"/>
      <c r="M56" s="672">
        <v>8.0000000000000002E-3</v>
      </c>
      <c r="N56" s="674"/>
      <c r="O56" s="666"/>
      <c r="P56" s="672">
        <v>7.0000000000000001E-3</v>
      </c>
      <c r="Q56" s="674"/>
      <c r="R56" s="681"/>
      <c r="S56" s="672">
        <v>2.5000000000000001E-2</v>
      </c>
    </row>
    <row r="57" spans="2:19" ht="17.25" customHeight="1" x14ac:dyDescent="0.2">
      <c r="B57" s="141" t="s">
        <v>294</v>
      </c>
      <c r="C57" s="296"/>
      <c r="D57" s="1075">
        <v>0</v>
      </c>
      <c r="E57" s="514"/>
      <c r="F57" s="666"/>
      <c r="G57" s="672">
        <v>5.0000000000000001E-3</v>
      </c>
      <c r="H57" s="674"/>
      <c r="I57" s="666"/>
      <c r="J57" s="672">
        <v>8.0000000000000002E-3</v>
      </c>
      <c r="K57" s="674"/>
      <c r="L57" s="666"/>
      <c r="M57" s="672">
        <v>0.01</v>
      </c>
      <c r="N57" s="674"/>
      <c r="O57" s="666"/>
      <c r="P57" s="672">
        <v>7.0000000000000001E-3</v>
      </c>
      <c r="Q57" s="674"/>
      <c r="R57" s="681"/>
      <c r="S57" s="672">
        <v>0.03</v>
      </c>
    </row>
    <row r="58" spans="2:19" ht="14.25" x14ac:dyDescent="0.2">
      <c r="B58" s="217"/>
      <c r="C58" s="328"/>
      <c r="D58" s="649"/>
      <c r="E58" s="502"/>
      <c r="F58" s="644"/>
      <c r="G58" s="649"/>
      <c r="H58" s="645"/>
      <c r="I58" s="644"/>
      <c r="J58" s="649"/>
      <c r="K58" s="650"/>
      <c r="L58" s="644"/>
      <c r="M58" s="649"/>
      <c r="N58" s="650"/>
      <c r="O58" s="644"/>
      <c r="P58" s="649"/>
      <c r="Q58" s="650"/>
      <c r="R58" s="649"/>
      <c r="S58" s="713"/>
    </row>
    <row r="59" spans="2:19" ht="14.25" x14ac:dyDescent="0.2">
      <c r="B59" s="217" t="s">
        <v>408</v>
      </c>
      <c r="C59" s="328" t="s">
        <v>1</v>
      </c>
      <c r="D59" s="983">
        <v>0.21</v>
      </c>
      <c r="E59" s="502"/>
      <c r="F59" s="644" t="s">
        <v>1</v>
      </c>
      <c r="G59" s="983">
        <v>-0.03</v>
      </c>
      <c r="H59" s="645"/>
      <c r="I59" s="644" t="s">
        <v>1</v>
      </c>
      <c r="J59" s="658">
        <v>-0.67</v>
      </c>
      <c r="K59" s="650"/>
      <c r="L59" s="644" t="s">
        <v>1</v>
      </c>
      <c r="M59" s="658">
        <v>0.19</v>
      </c>
      <c r="N59" s="650"/>
      <c r="O59" s="644" t="s">
        <v>1</v>
      </c>
      <c r="P59" s="658">
        <v>0.15</v>
      </c>
      <c r="Q59" s="650"/>
      <c r="R59" s="649" t="s">
        <v>1</v>
      </c>
      <c r="S59" s="722">
        <v>-0.36</v>
      </c>
    </row>
    <row r="60" spans="2:19" ht="14.25" x14ac:dyDescent="0.2">
      <c r="B60" s="217" t="s">
        <v>409</v>
      </c>
      <c r="C60" s="328" t="s">
        <v>1</v>
      </c>
      <c r="D60" s="983">
        <v>0.21</v>
      </c>
      <c r="E60" s="502"/>
      <c r="F60" s="644" t="s">
        <v>1</v>
      </c>
      <c r="G60" s="983">
        <v>-0.03</v>
      </c>
      <c r="H60" s="645"/>
      <c r="I60" s="644" t="s">
        <v>1</v>
      </c>
      <c r="J60" s="658">
        <v>-0.67</v>
      </c>
      <c r="K60" s="650"/>
      <c r="L60" s="644" t="s">
        <v>1</v>
      </c>
      <c r="M60" s="658">
        <v>0.19</v>
      </c>
      <c r="N60" s="650"/>
      <c r="O60" s="644" t="s">
        <v>1</v>
      </c>
      <c r="P60" s="658">
        <v>0.15</v>
      </c>
      <c r="Q60" s="650"/>
      <c r="R60" s="649" t="s">
        <v>1</v>
      </c>
      <c r="S60" s="722">
        <v>-0.36</v>
      </c>
    </row>
    <row r="61" spans="2:19" ht="8.25" customHeight="1" x14ac:dyDescent="0.2">
      <c r="C61" s="4"/>
      <c r="D61" s="499"/>
      <c r="F61" s="723"/>
      <c r="G61" s="675"/>
      <c r="H61" s="725"/>
      <c r="I61" s="725"/>
      <c r="J61" s="675"/>
      <c r="K61" s="725"/>
      <c r="L61" s="723"/>
      <c r="M61" s="725"/>
      <c r="N61" s="725"/>
      <c r="O61" s="725"/>
      <c r="P61" s="725"/>
      <c r="Q61" s="725"/>
      <c r="R61" s="675"/>
      <c r="S61" s="499"/>
    </row>
    <row r="62" spans="2:19" x14ac:dyDescent="0.2">
      <c r="D62" s="517"/>
      <c r="G62" s="723"/>
      <c r="J62" s="723"/>
      <c r="M62" s="723"/>
      <c r="N62" s="660"/>
      <c r="O62" s="660"/>
      <c r="P62" s="660"/>
      <c r="Q62" s="660"/>
      <c r="R62" s="675"/>
      <c r="S62" s="499"/>
    </row>
    <row r="63" spans="2:19" s="288" customFormat="1" ht="14.25" x14ac:dyDescent="0.2">
      <c r="B63" s="410"/>
      <c r="C63" s="328"/>
      <c r="D63" s="516"/>
      <c r="E63" s="502"/>
      <c r="F63" s="644"/>
      <c r="G63" s="658"/>
      <c r="H63" s="650"/>
      <c r="I63" s="644"/>
      <c r="J63" s="658"/>
      <c r="K63" s="650"/>
      <c r="L63" s="644"/>
      <c r="M63" s="658"/>
      <c r="N63" s="650"/>
      <c r="O63" s="644"/>
      <c r="P63" s="658"/>
      <c r="Q63" s="650"/>
      <c r="R63" s="649"/>
      <c r="S63" s="658"/>
    </row>
  </sheetData>
  <mergeCells count="1">
    <mergeCell ref="B1:S1"/>
  </mergeCells>
  <phoneticPr fontId="17" type="noConversion"/>
  <printOptions horizontalCentered="1"/>
  <pageMargins left="0.44" right="0.56000000000000005" top="0.52" bottom="0.5" header="0.45" footer="0.3"/>
  <pageSetup scale="68"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90" zoomScaleNormal="90" zoomScaleSheetLayoutView="90" workbookViewId="0">
      <selection activeCell="X1" sqref="X1"/>
    </sheetView>
  </sheetViews>
  <sheetFormatPr defaultRowHeight="12.75" x14ac:dyDescent="0.2"/>
  <cols>
    <col min="1" max="1" width="37.5703125" style="26" customWidth="1"/>
    <col min="2" max="2" width="2.5703125" style="26" customWidth="1"/>
    <col min="3" max="3" width="12.7109375" style="529" customWidth="1"/>
    <col min="4" max="4" width="3.5703125" style="529" customWidth="1"/>
    <col min="5" max="5" width="2.5703125" style="529" customWidth="1"/>
    <col min="6" max="6" width="12.7109375" style="529" customWidth="1"/>
    <col min="7" max="7" width="3.5703125" style="529" customWidth="1"/>
    <col min="8" max="8" width="2.5703125" style="529" customWidth="1"/>
    <col min="9" max="9" width="12.7109375" style="529" customWidth="1"/>
    <col min="10" max="10" width="3.5703125" style="529" customWidth="1"/>
    <col min="11" max="11" width="2.5703125" style="529" customWidth="1"/>
    <col min="12" max="12" width="12.7109375" style="529" customWidth="1"/>
    <col min="13" max="13" width="3.5703125" style="529" customWidth="1"/>
    <col min="14" max="14" width="2.5703125" style="529" customWidth="1"/>
    <col min="15" max="15" width="12.7109375" style="529" customWidth="1"/>
    <col min="16" max="16" width="3.5703125" style="529" customWidth="1"/>
    <col min="17" max="17" width="2.5703125" style="750" customWidth="1"/>
    <col min="18" max="18" width="12.7109375" style="532" customWidth="1"/>
    <col min="19" max="16384" width="9.140625" style="26"/>
  </cols>
  <sheetData>
    <row r="1" spans="1:18" ht="33" customHeight="1" x14ac:dyDescent="0.25">
      <c r="A1" s="1083" t="s">
        <v>344</v>
      </c>
      <c r="B1" s="1083"/>
      <c r="C1" s="1083"/>
      <c r="D1" s="1083"/>
      <c r="E1" s="1083"/>
      <c r="F1" s="1083"/>
      <c r="G1" s="1083"/>
      <c r="H1" s="1083"/>
      <c r="I1" s="1083"/>
      <c r="J1" s="1083"/>
      <c r="K1" s="1083"/>
      <c r="L1" s="1083"/>
      <c r="M1" s="1083"/>
      <c r="N1" s="1083"/>
      <c r="O1" s="1083"/>
      <c r="P1" s="1083"/>
      <c r="Q1" s="1083"/>
      <c r="R1" s="1083"/>
    </row>
    <row r="2" spans="1:18" s="80" customFormat="1" ht="24.75" customHeight="1" x14ac:dyDescent="0.2">
      <c r="A2" s="79"/>
      <c r="B2" s="79"/>
      <c r="C2" s="519"/>
      <c r="D2" s="519"/>
      <c r="E2" s="519"/>
      <c r="F2" s="519"/>
      <c r="G2" s="519"/>
      <c r="H2" s="519"/>
      <c r="I2" s="519"/>
      <c r="J2" s="519"/>
      <c r="K2" s="519"/>
      <c r="L2" s="519"/>
      <c r="M2" s="519"/>
      <c r="N2" s="519"/>
      <c r="O2" s="519"/>
      <c r="P2" s="519"/>
      <c r="Q2" s="869"/>
      <c r="R2" s="521"/>
    </row>
    <row r="3" spans="1:18" s="80" customFormat="1" ht="15" x14ac:dyDescent="0.25">
      <c r="B3" s="81"/>
      <c r="C3" s="661" t="s">
        <v>114</v>
      </c>
      <c r="D3" s="500"/>
      <c r="E3" s="642"/>
      <c r="F3" s="661" t="s">
        <v>78</v>
      </c>
      <c r="G3" s="642"/>
      <c r="H3" s="642"/>
      <c r="I3" s="661" t="s">
        <v>116</v>
      </c>
      <c r="J3" s="642"/>
      <c r="K3" s="642"/>
      <c r="L3" s="661" t="s">
        <v>115</v>
      </c>
      <c r="M3" s="642"/>
      <c r="N3" s="642"/>
      <c r="O3" s="661" t="s">
        <v>114</v>
      </c>
      <c r="P3" s="642"/>
      <c r="Q3" s="676"/>
      <c r="R3" s="676" t="s">
        <v>77</v>
      </c>
    </row>
    <row r="4" spans="1:18" s="80" customFormat="1" ht="15" x14ac:dyDescent="0.25">
      <c r="B4" s="82"/>
      <c r="C4" s="662">
        <v>2018</v>
      </c>
      <c r="D4" s="500"/>
      <c r="E4" s="643"/>
      <c r="F4" s="662">
        <v>2017</v>
      </c>
      <c r="G4" s="642"/>
      <c r="H4" s="643"/>
      <c r="I4" s="662">
        <v>2017</v>
      </c>
      <c r="J4" s="642"/>
      <c r="K4" s="643"/>
      <c r="L4" s="662">
        <v>2017</v>
      </c>
      <c r="M4" s="642"/>
      <c r="N4" s="643"/>
      <c r="O4" s="662">
        <v>2017</v>
      </c>
      <c r="P4" s="642"/>
      <c r="Q4" s="677"/>
      <c r="R4" s="677">
        <v>2017</v>
      </c>
    </row>
    <row r="5" spans="1:18" s="80" customFormat="1" ht="13.5" customHeight="1" x14ac:dyDescent="0.2">
      <c r="A5" s="83" t="s">
        <v>23</v>
      </c>
      <c r="B5" s="83"/>
      <c r="C5" s="767"/>
      <c r="D5" s="526"/>
      <c r="E5" s="527"/>
      <c r="F5" s="740"/>
      <c r="G5" s="526"/>
      <c r="H5" s="527"/>
      <c r="I5" s="740"/>
      <c r="J5" s="526"/>
      <c r="K5" s="527"/>
      <c r="L5" s="728"/>
      <c r="M5" s="526"/>
      <c r="N5" s="527"/>
      <c r="O5" s="728"/>
      <c r="P5" s="526"/>
      <c r="Q5" s="749"/>
      <c r="R5" s="774"/>
    </row>
    <row r="6" spans="1:18" x14ac:dyDescent="0.2">
      <c r="C6" s="754"/>
      <c r="E6" s="729"/>
      <c r="F6" s="729"/>
      <c r="G6" s="729"/>
      <c r="H6" s="729"/>
      <c r="I6" s="729"/>
      <c r="J6" s="729"/>
      <c r="K6" s="729"/>
      <c r="L6" s="729"/>
      <c r="M6" s="729"/>
      <c r="N6" s="729"/>
      <c r="O6" s="729"/>
      <c r="R6" s="775"/>
    </row>
    <row r="7" spans="1:18" x14ac:dyDescent="0.2">
      <c r="A7" s="85" t="s">
        <v>54</v>
      </c>
      <c r="B7" s="84" t="s">
        <v>1</v>
      </c>
      <c r="C7" s="769">
        <v>50.1</v>
      </c>
      <c r="D7" s="533"/>
      <c r="E7" s="742" t="s">
        <v>1</v>
      </c>
      <c r="F7" s="731">
        <v>3.1</v>
      </c>
      <c r="G7" s="743"/>
      <c r="H7" s="742" t="s">
        <v>1</v>
      </c>
      <c r="I7" s="731">
        <v>24.8</v>
      </c>
      <c r="J7" s="743"/>
      <c r="K7" s="742" t="s">
        <v>1</v>
      </c>
      <c r="L7" s="730">
        <v>30.6</v>
      </c>
      <c r="M7" s="743"/>
      <c r="N7" s="742" t="s">
        <v>1</v>
      </c>
      <c r="O7" s="730">
        <v>43.4</v>
      </c>
      <c r="P7" s="533"/>
      <c r="Q7" s="747" t="s">
        <v>1</v>
      </c>
      <c r="R7" s="769">
        <v>101.9</v>
      </c>
    </row>
    <row r="8" spans="1:18" x14ac:dyDescent="0.2">
      <c r="A8" s="85" t="s">
        <v>74</v>
      </c>
      <c r="B8" s="86"/>
      <c r="C8" s="769">
        <v>14.5</v>
      </c>
      <c r="D8" s="533"/>
      <c r="E8" s="534"/>
      <c r="F8" s="731">
        <v>8.5</v>
      </c>
      <c r="G8" s="533"/>
      <c r="H8" s="534"/>
      <c r="I8" s="731">
        <v>5.8</v>
      </c>
      <c r="J8" s="533"/>
      <c r="K8" s="534"/>
      <c r="L8" s="730">
        <v>8.1999999999999993</v>
      </c>
      <c r="M8" s="533"/>
      <c r="N8" s="534"/>
      <c r="O8" s="730">
        <v>12.4</v>
      </c>
      <c r="P8" s="533"/>
      <c r="Q8" s="747"/>
      <c r="R8" s="769">
        <v>34.9</v>
      </c>
    </row>
    <row r="9" spans="1:18" x14ac:dyDescent="0.2">
      <c r="A9" s="85" t="s">
        <v>57</v>
      </c>
      <c r="B9" s="86"/>
      <c r="C9" s="769">
        <v>-1.4</v>
      </c>
      <c r="D9" s="533"/>
      <c r="E9" s="534"/>
      <c r="F9" s="731">
        <v>10.199999999999999</v>
      </c>
      <c r="G9" s="533"/>
      <c r="H9" s="534"/>
      <c r="I9" s="731">
        <v>6.7</v>
      </c>
      <c r="J9" s="533"/>
      <c r="K9" s="534"/>
      <c r="L9" s="730">
        <v>9.5</v>
      </c>
      <c r="M9" s="533"/>
      <c r="N9" s="534"/>
      <c r="O9" s="730">
        <v>4.7</v>
      </c>
      <c r="P9" s="533"/>
      <c r="Q9" s="751"/>
      <c r="R9" s="769">
        <v>31.1</v>
      </c>
    </row>
    <row r="10" spans="1:18" x14ac:dyDescent="0.2">
      <c r="A10" s="85" t="s">
        <v>322</v>
      </c>
      <c r="C10" s="769">
        <v>7</v>
      </c>
      <c r="D10" s="533"/>
      <c r="F10" s="731">
        <v>0.9</v>
      </c>
      <c r="G10" s="533"/>
      <c r="I10" s="731">
        <v>4.2</v>
      </c>
      <c r="J10" s="533"/>
      <c r="L10" s="731">
        <v>3.2</v>
      </c>
      <c r="M10" s="533"/>
      <c r="O10" s="731">
        <v>4.5999999999999996</v>
      </c>
      <c r="P10" s="533"/>
      <c r="Q10" s="747"/>
      <c r="R10" s="769">
        <v>12.9</v>
      </c>
    </row>
    <row r="11" spans="1:18" x14ac:dyDescent="0.2">
      <c r="A11" s="20" t="s">
        <v>53</v>
      </c>
      <c r="B11" s="84"/>
      <c r="C11" s="769">
        <v>4.5999999999999996</v>
      </c>
      <c r="D11" s="533"/>
      <c r="E11" s="535"/>
      <c r="F11" s="731">
        <v>-1</v>
      </c>
      <c r="G11" s="533"/>
      <c r="H11" s="535"/>
      <c r="I11" s="731">
        <v>2.7</v>
      </c>
      <c r="J11" s="533"/>
      <c r="K11" s="535"/>
      <c r="L11" s="731">
        <v>1.9</v>
      </c>
      <c r="M11" s="533"/>
      <c r="N11" s="535"/>
      <c r="O11" s="731">
        <v>6.4</v>
      </c>
      <c r="P11" s="533"/>
      <c r="Q11" s="746"/>
      <c r="R11" s="769">
        <v>10</v>
      </c>
    </row>
    <row r="12" spans="1:18" x14ac:dyDescent="0.2">
      <c r="A12" s="85" t="s">
        <v>361</v>
      </c>
      <c r="B12" s="87"/>
      <c r="C12" s="769">
        <v>5.0999999999999996</v>
      </c>
      <c r="D12" s="533"/>
      <c r="E12" s="537"/>
      <c r="F12" s="731">
        <v>-0.7</v>
      </c>
      <c r="G12" s="533"/>
      <c r="H12" s="537"/>
      <c r="I12" s="731">
        <v>2.6</v>
      </c>
      <c r="J12" s="533"/>
      <c r="K12" s="537"/>
      <c r="L12" s="732">
        <v>2.9</v>
      </c>
      <c r="M12" s="533"/>
      <c r="N12" s="537"/>
      <c r="O12" s="732">
        <v>2.4</v>
      </c>
      <c r="P12" s="533"/>
      <c r="Q12" s="752"/>
      <c r="R12" s="769">
        <v>7.2</v>
      </c>
    </row>
    <row r="13" spans="1:18" x14ac:dyDescent="0.2">
      <c r="A13" s="85" t="s">
        <v>55</v>
      </c>
      <c r="B13" s="86"/>
      <c r="C13" s="874">
        <v>79.900000000000006</v>
      </c>
      <c r="D13" s="533"/>
      <c r="E13" s="535"/>
      <c r="F13" s="741">
        <v>21</v>
      </c>
      <c r="G13" s="533"/>
      <c r="H13" s="535"/>
      <c r="I13" s="741">
        <v>46.8</v>
      </c>
      <c r="J13" s="533"/>
      <c r="K13" s="535"/>
      <c r="L13" s="733">
        <v>56.3</v>
      </c>
      <c r="M13" s="533"/>
      <c r="N13" s="535"/>
      <c r="O13" s="733">
        <v>73.900000000000006</v>
      </c>
      <c r="P13" s="533"/>
      <c r="Q13" s="746"/>
      <c r="R13" s="874">
        <v>198</v>
      </c>
    </row>
    <row r="14" spans="1:18" x14ac:dyDescent="0.2">
      <c r="B14" s="84"/>
      <c r="C14" s="875"/>
      <c r="E14" s="534"/>
      <c r="F14" s="730"/>
      <c r="H14" s="534"/>
      <c r="I14" s="730"/>
      <c r="K14" s="534"/>
      <c r="L14" s="733"/>
      <c r="N14" s="534"/>
      <c r="O14" s="733"/>
      <c r="Q14" s="747"/>
      <c r="R14" s="875"/>
    </row>
    <row r="15" spans="1:18" x14ac:dyDescent="0.2">
      <c r="A15" s="85" t="s">
        <v>59</v>
      </c>
      <c r="B15" s="86"/>
      <c r="C15" s="769">
        <v>21.9</v>
      </c>
      <c r="D15" s="533"/>
      <c r="E15" s="535"/>
      <c r="F15" s="731">
        <v>5.0999999999999996</v>
      </c>
      <c r="G15" s="533"/>
      <c r="H15" s="535"/>
      <c r="I15" s="731">
        <v>18.899999999999999</v>
      </c>
      <c r="J15" s="533"/>
      <c r="K15" s="535"/>
      <c r="L15" s="733">
        <v>20.399999999999999</v>
      </c>
      <c r="M15" s="533"/>
      <c r="N15" s="535"/>
      <c r="O15" s="733">
        <v>22.2</v>
      </c>
      <c r="P15" s="533"/>
      <c r="Q15" s="746"/>
      <c r="R15" s="769">
        <v>66.599999999999994</v>
      </c>
    </row>
    <row r="16" spans="1:18" x14ac:dyDescent="0.2">
      <c r="A16" s="85" t="s">
        <v>58</v>
      </c>
      <c r="B16" s="86"/>
      <c r="C16" s="769">
        <v>0.2</v>
      </c>
      <c r="D16" s="533"/>
      <c r="E16" s="535"/>
      <c r="F16" s="731">
        <v>-0.4</v>
      </c>
      <c r="G16" s="533"/>
      <c r="H16" s="535"/>
      <c r="I16" s="731">
        <v>1</v>
      </c>
      <c r="J16" s="533"/>
      <c r="K16" s="535"/>
      <c r="L16" s="733">
        <v>23</v>
      </c>
      <c r="M16" s="533"/>
      <c r="N16" s="535"/>
      <c r="O16" s="733">
        <v>0.8</v>
      </c>
      <c r="P16" s="533"/>
      <c r="Q16" s="746"/>
      <c r="R16" s="769">
        <v>24.4</v>
      </c>
    </row>
    <row r="17" spans="1:18" x14ac:dyDescent="0.2">
      <c r="A17" s="20" t="s">
        <v>61</v>
      </c>
      <c r="B17" s="86"/>
      <c r="C17" s="769">
        <v>2.6</v>
      </c>
      <c r="D17" s="533"/>
      <c r="E17" s="535"/>
      <c r="F17" s="731">
        <v>0.2</v>
      </c>
      <c r="G17" s="533"/>
      <c r="H17" s="535"/>
      <c r="I17" s="731">
        <v>1</v>
      </c>
      <c r="J17" s="533"/>
      <c r="K17" s="535"/>
      <c r="L17" s="733">
        <v>0.8</v>
      </c>
      <c r="M17" s="533"/>
      <c r="N17" s="535"/>
      <c r="O17" s="733">
        <v>1.5</v>
      </c>
      <c r="P17" s="533"/>
      <c r="Q17" s="746"/>
      <c r="R17" s="769">
        <v>3.5</v>
      </c>
    </row>
    <row r="18" spans="1:18" x14ac:dyDescent="0.2">
      <c r="A18" s="85" t="s">
        <v>238</v>
      </c>
      <c r="B18" s="86"/>
      <c r="C18" s="769">
        <v>2.1</v>
      </c>
      <c r="D18" s="533"/>
      <c r="E18" s="535"/>
      <c r="F18" s="731">
        <v>-0.1</v>
      </c>
      <c r="G18" s="533"/>
      <c r="H18" s="535"/>
      <c r="I18" s="731">
        <v>0.4</v>
      </c>
      <c r="J18" s="533"/>
      <c r="K18" s="535"/>
      <c r="L18" s="733">
        <v>0.9</v>
      </c>
      <c r="M18" s="533"/>
      <c r="N18" s="535"/>
      <c r="O18" s="733">
        <v>1.8</v>
      </c>
      <c r="P18" s="533"/>
      <c r="Q18" s="746"/>
      <c r="R18" s="769">
        <v>3</v>
      </c>
    </row>
    <row r="19" spans="1:18" x14ac:dyDescent="0.2">
      <c r="A19" s="85" t="s">
        <v>60</v>
      </c>
      <c r="B19" s="86"/>
      <c r="C19" s="769">
        <v>2.5</v>
      </c>
      <c r="D19" s="533"/>
      <c r="E19" s="535"/>
      <c r="F19" s="731">
        <v>-0.4</v>
      </c>
      <c r="G19" s="533"/>
      <c r="H19" s="535"/>
      <c r="I19" s="731">
        <v>1.5</v>
      </c>
      <c r="J19" s="533"/>
      <c r="K19" s="535"/>
      <c r="L19" s="733">
        <v>-0.4</v>
      </c>
      <c r="M19" s="533"/>
      <c r="N19" s="535"/>
      <c r="O19" s="733">
        <v>-1.8</v>
      </c>
      <c r="P19" s="533"/>
      <c r="Q19" s="746"/>
      <c r="R19" s="769">
        <v>-1.1000000000000001</v>
      </c>
    </row>
    <row r="20" spans="1:18" x14ac:dyDescent="0.2">
      <c r="A20" s="85" t="s">
        <v>62</v>
      </c>
      <c r="B20" s="87"/>
      <c r="C20" s="769">
        <v>1.1000000000000001</v>
      </c>
      <c r="D20" s="533"/>
      <c r="E20" s="537"/>
      <c r="F20" s="731">
        <v>0.6</v>
      </c>
      <c r="G20" s="533"/>
      <c r="H20" s="537"/>
      <c r="I20" s="731">
        <v>1.6</v>
      </c>
      <c r="J20" s="533"/>
      <c r="K20" s="537"/>
      <c r="L20" s="732">
        <v>1.9</v>
      </c>
      <c r="M20" s="533"/>
      <c r="N20" s="537"/>
      <c r="O20" s="732">
        <v>1.3</v>
      </c>
      <c r="P20" s="533"/>
      <c r="Q20" s="752"/>
      <c r="R20" s="769">
        <v>5.4</v>
      </c>
    </row>
    <row r="21" spans="1:18" x14ac:dyDescent="0.2">
      <c r="A21" s="85" t="s">
        <v>63</v>
      </c>
      <c r="B21" s="86"/>
      <c r="C21" s="874">
        <v>30.4</v>
      </c>
      <c r="D21" s="533"/>
      <c r="E21" s="535"/>
      <c r="F21" s="741">
        <v>5</v>
      </c>
      <c r="G21" s="533"/>
      <c r="H21" s="535"/>
      <c r="I21" s="741">
        <v>24.4</v>
      </c>
      <c r="J21" s="533"/>
      <c r="K21" s="535"/>
      <c r="L21" s="733">
        <v>46.6</v>
      </c>
      <c r="M21" s="533"/>
      <c r="N21" s="535"/>
      <c r="O21" s="733">
        <v>25.8</v>
      </c>
      <c r="P21" s="533"/>
      <c r="Q21" s="746"/>
      <c r="R21" s="874">
        <v>101.8</v>
      </c>
    </row>
    <row r="22" spans="1:18" x14ac:dyDescent="0.2">
      <c r="B22" s="84"/>
      <c r="C22" s="875"/>
      <c r="E22" s="534"/>
      <c r="F22" s="730"/>
      <c r="H22" s="534"/>
      <c r="I22" s="730"/>
      <c r="K22" s="534"/>
      <c r="L22" s="733"/>
      <c r="N22" s="534"/>
      <c r="O22" s="733"/>
      <c r="Q22" s="747"/>
      <c r="R22" s="875"/>
    </row>
    <row r="23" spans="1:18" x14ac:dyDescent="0.2">
      <c r="A23" s="85" t="s">
        <v>64</v>
      </c>
      <c r="B23" s="86"/>
      <c r="C23" s="769">
        <v>1.9</v>
      </c>
      <c r="D23" s="533"/>
      <c r="E23" s="535"/>
      <c r="F23" s="731">
        <v>1.9</v>
      </c>
      <c r="G23" s="533"/>
      <c r="H23" s="535"/>
      <c r="I23" s="731">
        <v>4.5999999999999996</v>
      </c>
      <c r="J23" s="533"/>
      <c r="K23" s="535"/>
      <c r="L23" s="733">
        <v>11.5</v>
      </c>
      <c r="M23" s="533"/>
      <c r="N23" s="535"/>
      <c r="O23" s="733">
        <v>2</v>
      </c>
      <c r="P23" s="533"/>
      <c r="Q23" s="746"/>
      <c r="R23" s="769">
        <v>20</v>
      </c>
    </row>
    <row r="24" spans="1:18" x14ac:dyDescent="0.2">
      <c r="A24" s="85" t="s">
        <v>65</v>
      </c>
      <c r="B24" s="86"/>
      <c r="C24" s="769">
        <v>2.2999999999999998</v>
      </c>
      <c r="D24" s="533"/>
      <c r="E24" s="535"/>
      <c r="F24" s="731">
        <v>1.4</v>
      </c>
      <c r="G24" s="533"/>
      <c r="H24" s="535"/>
      <c r="I24" s="731">
        <v>5.0999999999999996</v>
      </c>
      <c r="J24" s="533"/>
      <c r="K24" s="535"/>
      <c r="L24" s="734">
        <v>3.3</v>
      </c>
      <c r="M24" s="533"/>
      <c r="N24" s="535"/>
      <c r="O24" s="734">
        <v>4.0999999999999996</v>
      </c>
      <c r="P24" s="533"/>
      <c r="Q24" s="746"/>
      <c r="R24" s="769">
        <v>13.9</v>
      </c>
    </row>
    <row r="25" spans="1:18" x14ac:dyDescent="0.2">
      <c r="A25" s="85" t="s">
        <v>66</v>
      </c>
      <c r="B25" s="86"/>
      <c r="C25" s="769">
        <v>5.4</v>
      </c>
      <c r="D25" s="533"/>
      <c r="E25" s="535"/>
      <c r="F25" s="731">
        <v>1.8</v>
      </c>
      <c r="G25" s="533"/>
      <c r="H25" s="535"/>
      <c r="I25" s="731">
        <v>0</v>
      </c>
      <c r="J25" s="533"/>
      <c r="K25" s="535"/>
      <c r="L25" s="733">
        <v>0.1</v>
      </c>
      <c r="M25" s="533"/>
      <c r="N25" s="535"/>
      <c r="O25" s="733">
        <v>8.1999999999999993</v>
      </c>
      <c r="P25" s="533"/>
      <c r="Q25" s="746"/>
      <c r="R25" s="769">
        <v>10.1</v>
      </c>
    </row>
    <row r="26" spans="1:18" x14ac:dyDescent="0.2">
      <c r="A26" s="85" t="s">
        <v>67</v>
      </c>
      <c r="B26" s="86"/>
      <c r="C26" s="769">
        <v>4</v>
      </c>
      <c r="D26" s="533"/>
      <c r="E26" s="535"/>
      <c r="F26" s="731">
        <v>0.7</v>
      </c>
      <c r="G26" s="533"/>
      <c r="H26" s="535"/>
      <c r="I26" s="731">
        <v>1.3</v>
      </c>
      <c r="J26" s="533"/>
      <c r="K26" s="535"/>
      <c r="L26" s="734">
        <v>3.7</v>
      </c>
      <c r="M26" s="533"/>
      <c r="N26" s="535"/>
      <c r="O26" s="734">
        <v>1.4</v>
      </c>
      <c r="P26" s="533"/>
      <c r="Q26" s="746"/>
      <c r="R26" s="769">
        <v>7.1</v>
      </c>
    </row>
    <row r="27" spans="1:18" x14ac:dyDescent="0.2">
      <c r="A27" s="85" t="s">
        <v>68</v>
      </c>
      <c r="B27" s="87"/>
      <c r="C27" s="769">
        <v>1.3</v>
      </c>
      <c r="D27" s="533"/>
      <c r="E27" s="537"/>
      <c r="F27" s="731">
        <v>3.4</v>
      </c>
      <c r="G27" s="533"/>
      <c r="H27" s="537"/>
      <c r="I27" s="731">
        <v>4.3</v>
      </c>
      <c r="J27" s="533"/>
      <c r="K27" s="537"/>
      <c r="L27" s="732">
        <v>4.2</v>
      </c>
      <c r="M27" s="533"/>
      <c r="N27" s="537"/>
      <c r="O27" s="732">
        <v>4.5999999999999996</v>
      </c>
      <c r="P27" s="533"/>
      <c r="Q27" s="752"/>
      <c r="R27" s="769">
        <v>16.5</v>
      </c>
    </row>
    <row r="28" spans="1:18" x14ac:dyDescent="0.2">
      <c r="A28" s="85" t="s">
        <v>69</v>
      </c>
      <c r="B28" s="86"/>
      <c r="C28" s="874">
        <v>14.9</v>
      </c>
      <c r="D28" s="533"/>
      <c r="E28" s="535"/>
      <c r="F28" s="741">
        <v>9.1999999999999993</v>
      </c>
      <c r="G28" s="533"/>
      <c r="H28" s="535"/>
      <c r="I28" s="741">
        <v>15.3</v>
      </c>
      <c r="J28" s="533"/>
      <c r="K28" s="535"/>
      <c r="L28" s="733">
        <v>22.8</v>
      </c>
      <c r="M28" s="533"/>
      <c r="N28" s="535"/>
      <c r="O28" s="733">
        <v>20.3</v>
      </c>
      <c r="P28" s="533"/>
      <c r="Q28" s="746"/>
      <c r="R28" s="874">
        <v>67.599999999999994</v>
      </c>
    </row>
    <row r="29" spans="1:18" x14ac:dyDescent="0.2">
      <c r="B29" s="84"/>
      <c r="C29" s="875"/>
      <c r="E29" s="534"/>
      <c r="F29" s="730"/>
      <c r="H29" s="534"/>
      <c r="I29" s="730"/>
      <c r="K29" s="534"/>
      <c r="L29" s="733"/>
      <c r="N29" s="534"/>
      <c r="O29" s="733"/>
      <c r="Q29" s="747"/>
      <c r="R29" s="875"/>
    </row>
    <row r="30" spans="1:18" x14ac:dyDescent="0.2">
      <c r="A30" s="85" t="s">
        <v>70</v>
      </c>
      <c r="B30" s="86"/>
      <c r="C30" s="769">
        <v>3.1</v>
      </c>
      <c r="D30" s="533"/>
      <c r="E30" s="535"/>
      <c r="F30" s="731">
        <v>4.0999999999999996</v>
      </c>
      <c r="G30" s="533"/>
      <c r="H30" s="535"/>
      <c r="I30" s="731">
        <v>4.5</v>
      </c>
      <c r="J30" s="533"/>
      <c r="K30" s="535"/>
      <c r="L30" s="733">
        <v>5.5</v>
      </c>
      <c r="M30" s="533"/>
      <c r="N30" s="535"/>
      <c r="O30" s="733">
        <v>2.7</v>
      </c>
      <c r="P30" s="533"/>
      <c r="Q30" s="746"/>
      <c r="R30" s="769">
        <v>16.8</v>
      </c>
    </row>
    <row r="31" spans="1:18" x14ac:dyDescent="0.2">
      <c r="A31" s="20" t="s">
        <v>233</v>
      </c>
      <c r="B31" s="86"/>
      <c r="C31" s="769">
        <v>0.5</v>
      </c>
      <c r="D31" s="533"/>
      <c r="E31" s="535"/>
      <c r="F31" s="731">
        <v>0.2</v>
      </c>
      <c r="G31" s="533"/>
      <c r="H31" s="535"/>
      <c r="I31" s="731">
        <v>0.2</v>
      </c>
      <c r="J31" s="533"/>
      <c r="K31" s="535"/>
      <c r="L31" s="733">
        <v>-0.8</v>
      </c>
      <c r="M31" s="533"/>
      <c r="N31" s="535"/>
      <c r="O31" s="733">
        <v>0.2</v>
      </c>
      <c r="P31" s="533"/>
      <c r="Q31" s="746"/>
      <c r="R31" s="769">
        <v>-0.2</v>
      </c>
    </row>
    <row r="32" spans="1:18" x14ac:dyDescent="0.2">
      <c r="A32" s="85" t="s">
        <v>71</v>
      </c>
      <c r="B32" s="87"/>
      <c r="C32" s="769">
        <v>0.4</v>
      </c>
      <c r="D32" s="533"/>
      <c r="E32" s="537"/>
      <c r="F32" s="731">
        <v>-0.3</v>
      </c>
      <c r="G32" s="533"/>
      <c r="H32" s="537"/>
      <c r="I32" s="731">
        <v>0.6</v>
      </c>
      <c r="J32" s="533"/>
      <c r="K32" s="537"/>
      <c r="L32" s="732">
        <v>-0.3</v>
      </c>
      <c r="M32" s="533"/>
      <c r="N32" s="537"/>
      <c r="O32" s="732">
        <v>0.3</v>
      </c>
      <c r="P32" s="533"/>
      <c r="Q32" s="752"/>
      <c r="R32" s="769">
        <v>0.3</v>
      </c>
    </row>
    <row r="33" spans="1:18" x14ac:dyDescent="0.2">
      <c r="A33" s="85" t="s">
        <v>72</v>
      </c>
      <c r="B33" s="86"/>
      <c r="C33" s="874">
        <v>4</v>
      </c>
      <c r="D33" s="533"/>
      <c r="E33" s="535"/>
      <c r="F33" s="741">
        <v>4</v>
      </c>
      <c r="G33" s="533"/>
      <c r="H33" s="535"/>
      <c r="I33" s="741">
        <v>5.3</v>
      </c>
      <c r="J33" s="533"/>
      <c r="K33" s="535"/>
      <c r="L33" s="733">
        <v>4.4000000000000004</v>
      </c>
      <c r="M33" s="533"/>
      <c r="N33" s="535"/>
      <c r="O33" s="733">
        <v>3.2</v>
      </c>
      <c r="P33" s="533"/>
      <c r="Q33" s="746"/>
      <c r="R33" s="874">
        <v>16.899999999999999</v>
      </c>
    </row>
    <row r="34" spans="1:18" x14ac:dyDescent="0.2">
      <c r="B34" s="84"/>
      <c r="C34" s="538"/>
      <c r="D34" s="539"/>
      <c r="E34" s="540"/>
      <c r="F34" s="736"/>
      <c r="G34" s="539"/>
      <c r="H34" s="540"/>
      <c r="I34" s="736"/>
      <c r="J34" s="541"/>
      <c r="K34" s="540"/>
      <c r="L34" s="735"/>
      <c r="M34" s="541"/>
      <c r="N34" s="540"/>
      <c r="O34" s="735"/>
      <c r="P34" s="539"/>
      <c r="Q34" s="870"/>
      <c r="R34" s="538"/>
    </row>
    <row r="35" spans="1:18" s="24" customFormat="1" x14ac:dyDescent="0.2">
      <c r="A35" s="311" t="s">
        <v>259</v>
      </c>
      <c r="B35" s="407"/>
      <c r="C35" s="753">
        <v>46.1</v>
      </c>
      <c r="D35" s="542"/>
      <c r="E35" s="534"/>
      <c r="F35" s="736">
        <v>4.3</v>
      </c>
      <c r="G35" s="542"/>
      <c r="H35" s="534"/>
      <c r="I35" s="736">
        <v>23.2</v>
      </c>
      <c r="J35" s="542"/>
      <c r="K35" s="534"/>
      <c r="L35" s="736">
        <v>17.399999999999999</v>
      </c>
      <c r="M35" s="542"/>
      <c r="N35" s="534"/>
      <c r="O35" s="736">
        <v>43.6</v>
      </c>
      <c r="P35" s="542"/>
      <c r="Q35" s="746"/>
      <c r="R35" s="769">
        <v>88.5</v>
      </c>
    </row>
    <row r="36" spans="1:18" x14ac:dyDescent="0.2">
      <c r="A36" s="311" t="s">
        <v>56</v>
      </c>
      <c r="B36" s="407"/>
      <c r="C36" s="753">
        <v>16.8</v>
      </c>
      <c r="D36" s="539"/>
      <c r="E36" s="534"/>
      <c r="F36" s="736">
        <v>12.8</v>
      </c>
      <c r="G36" s="539"/>
      <c r="H36" s="534"/>
      <c r="I36" s="736">
        <v>12.7</v>
      </c>
      <c r="J36" s="541"/>
      <c r="K36" s="534"/>
      <c r="L36" s="735">
        <v>18.100000000000001</v>
      </c>
      <c r="M36" s="541"/>
      <c r="N36" s="534"/>
      <c r="O36" s="735">
        <v>12.5</v>
      </c>
      <c r="P36" s="539"/>
      <c r="Q36" s="870"/>
      <c r="R36" s="769">
        <v>56.1</v>
      </c>
    </row>
    <row r="37" spans="1:18" s="24" customFormat="1" x14ac:dyDescent="0.2">
      <c r="A37" s="85" t="s">
        <v>256</v>
      </c>
      <c r="B37" s="85"/>
      <c r="C37" s="753">
        <v>12.7</v>
      </c>
      <c r="D37" s="542"/>
      <c r="E37" s="533"/>
      <c r="F37" s="736">
        <v>4.5999999999999996</v>
      </c>
      <c r="G37" s="542"/>
      <c r="H37" s="533"/>
      <c r="I37" s="736">
        <v>6.8</v>
      </c>
      <c r="J37" s="542"/>
      <c r="K37" s="533"/>
      <c r="L37" s="736">
        <v>5.9</v>
      </c>
      <c r="M37" s="542"/>
      <c r="N37" s="533"/>
      <c r="O37" s="736">
        <v>7.7</v>
      </c>
      <c r="P37" s="542"/>
      <c r="Q37" s="746"/>
      <c r="R37" s="769">
        <v>25</v>
      </c>
    </row>
    <row r="38" spans="1:18" x14ac:dyDescent="0.2">
      <c r="A38" s="441" t="s">
        <v>255</v>
      </c>
      <c r="B38" s="407"/>
      <c r="C38" s="753">
        <v>7.4</v>
      </c>
      <c r="D38" s="539"/>
      <c r="E38" s="534"/>
      <c r="F38" s="736">
        <v>4.3</v>
      </c>
      <c r="G38" s="539"/>
      <c r="H38" s="534"/>
      <c r="I38" s="736">
        <v>6.7</v>
      </c>
      <c r="J38" s="541"/>
      <c r="K38" s="534"/>
      <c r="L38" s="735">
        <v>4.8</v>
      </c>
      <c r="M38" s="541"/>
      <c r="N38" s="534"/>
      <c r="O38" s="735">
        <v>6.7</v>
      </c>
      <c r="P38" s="539"/>
      <c r="Q38" s="870"/>
      <c r="R38" s="769">
        <v>22.5</v>
      </c>
    </row>
    <row r="39" spans="1:18" s="24" customFormat="1" x14ac:dyDescent="0.2">
      <c r="A39" s="20" t="s">
        <v>49</v>
      </c>
      <c r="B39" s="85"/>
      <c r="C39" s="753">
        <v>3</v>
      </c>
      <c r="D39" s="542"/>
      <c r="E39" s="533"/>
      <c r="F39" s="736">
        <v>0</v>
      </c>
      <c r="G39" s="542"/>
      <c r="H39" s="533"/>
      <c r="I39" s="736">
        <v>1.5</v>
      </c>
      <c r="J39" s="542"/>
      <c r="K39" s="533"/>
      <c r="L39" s="736">
        <v>7</v>
      </c>
      <c r="M39" s="542"/>
      <c r="N39" s="533"/>
      <c r="O39" s="736">
        <v>2.2999999999999998</v>
      </c>
      <c r="P39" s="542"/>
      <c r="Q39" s="746"/>
      <c r="R39" s="769">
        <v>10.8</v>
      </c>
    </row>
    <row r="40" spans="1:18" s="24" customFormat="1" x14ac:dyDescent="0.2">
      <c r="A40" s="466" t="s">
        <v>74</v>
      </c>
      <c r="B40" s="472"/>
      <c r="C40" s="753">
        <v>0.6</v>
      </c>
      <c r="D40" s="543"/>
      <c r="E40" s="544"/>
      <c r="F40" s="736">
        <v>2.2000000000000002</v>
      </c>
      <c r="G40" s="543"/>
      <c r="H40" s="544"/>
      <c r="I40" s="736">
        <v>0.3</v>
      </c>
      <c r="J40" s="543"/>
      <c r="K40" s="544"/>
      <c r="L40" s="736">
        <v>1.3</v>
      </c>
      <c r="M40" s="543"/>
      <c r="N40" s="544"/>
      <c r="O40" s="736">
        <v>0.6</v>
      </c>
      <c r="P40" s="543"/>
      <c r="Q40" s="871"/>
      <c r="R40" s="769">
        <v>4.4000000000000004</v>
      </c>
    </row>
    <row r="41" spans="1:18" s="24" customFormat="1" x14ac:dyDescent="0.2">
      <c r="A41" s="20" t="s">
        <v>229</v>
      </c>
      <c r="B41" s="459"/>
      <c r="C41" s="765">
        <v>0</v>
      </c>
      <c r="D41" s="542"/>
      <c r="E41" s="546"/>
      <c r="F41" s="737">
        <v>0</v>
      </c>
      <c r="G41" s="542"/>
      <c r="H41" s="546"/>
      <c r="I41" s="737">
        <v>0</v>
      </c>
      <c r="J41" s="542"/>
      <c r="K41" s="546"/>
      <c r="L41" s="737">
        <v>0.1</v>
      </c>
      <c r="M41" s="542"/>
      <c r="N41" s="546"/>
      <c r="O41" s="737">
        <v>-0.1</v>
      </c>
      <c r="P41" s="542"/>
      <c r="Q41" s="872"/>
      <c r="R41" s="913">
        <v>0</v>
      </c>
    </row>
    <row r="42" spans="1:18" s="24" customFormat="1" x14ac:dyDescent="0.2">
      <c r="A42" s="311" t="s">
        <v>389</v>
      </c>
      <c r="B42" s="430"/>
      <c r="C42" s="753">
        <v>86.6</v>
      </c>
      <c r="D42" s="542"/>
      <c r="E42" s="536"/>
      <c r="F42" s="736">
        <v>28.2</v>
      </c>
      <c r="G42" s="542"/>
      <c r="H42" s="536"/>
      <c r="I42" s="736">
        <v>51.2</v>
      </c>
      <c r="J42" s="542"/>
      <c r="K42" s="536"/>
      <c r="L42" s="736">
        <v>54.6</v>
      </c>
      <c r="M42" s="542"/>
      <c r="N42" s="536"/>
      <c r="O42" s="736">
        <v>73.3</v>
      </c>
      <c r="P42" s="542"/>
      <c r="Q42" s="746"/>
      <c r="R42" s="753">
        <v>207.3</v>
      </c>
    </row>
    <row r="43" spans="1:18" s="24" customFormat="1" x14ac:dyDescent="0.2">
      <c r="B43" s="411"/>
      <c r="C43" s="914"/>
      <c r="D43" s="529"/>
      <c r="E43" s="534"/>
      <c r="F43" s="738"/>
      <c r="G43" s="529"/>
      <c r="H43" s="534"/>
      <c r="I43" s="738"/>
      <c r="J43" s="529"/>
      <c r="K43" s="534"/>
      <c r="L43" s="738"/>
      <c r="M43" s="531"/>
      <c r="N43" s="534"/>
      <c r="O43" s="738"/>
      <c r="P43" s="529"/>
      <c r="Q43" s="747"/>
      <c r="R43" s="765"/>
    </row>
    <row r="44" spans="1:18" ht="13.5" thickBot="1" x14ac:dyDescent="0.25">
      <c r="A44" s="62" t="s">
        <v>73</v>
      </c>
      <c r="B44" s="258" t="s">
        <v>1</v>
      </c>
      <c r="C44" s="758">
        <v>215.8</v>
      </c>
      <c r="D44" s="547"/>
      <c r="E44" s="745" t="s">
        <v>1</v>
      </c>
      <c r="F44" s="739">
        <v>67.400000000000006</v>
      </c>
      <c r="G44" s="744"/>
      <c r="H44" s="745" t="s">
        <v>1</v>
      </c>
      <c r="I44" s="739">
        <v>143</v>
      </c>
      <c r="J44" s="744"/>
      <c r="K44" s="745" t="s">
        <v>1</v>
      </c>
      <c r="L44" s="739">
        <v>184.7</v>
      </c>
      <c r="M44" s="744"/>
      <c r="N44" s="745" t="s">
        <v>1</v>
      </c>
      <c r="O44" s="739">
        <v>196.5</v>
      </c>
      <c r="P44" s="547"/>
      <c r="Q44" s="748" t="s">
        <v>1</v>
      </c>
      <c r="R44" s="758">
        <v>591.6</v>
      </c>
    </row>
    <row r="45" spans="1:18" s="24" customFormat="1" x14ac:dyDescent="0.2">
      <c r="C45" s="529"/>
      <c r="D45" s="529"/>
      <c r="E45" s="529"/>
      <c r="F45" s="529"/>
      <c r="G45" s="529"/>
      <c r="H45" s="529"/>
      <c r="I45" s="529"/>
      <c r="J45" s="529"/>
      <c r="K45" s="529"/>
      <c r="L45" s="729"/>
      <c r="M45" s="529"/>
      <c r="N45" s="529"/>
      <c r="O45" s="729"/>
      <c r="P45" s="529"/>
      <c r="Q45" s="751"/>
      <c r="R45" s="531"/>
    </row>
    <row r="46" spans="1:18" s="24" customFormat="1" x14ac:dyDescent="0.2">
      <c r="A46" s="439"/>
      <c r="C46" s="529"/>
      <c r="D46" s="529"/>
      <c r="E46" s="529"/>
      <c r="F46" s="529"/>
      <c r="G46" s="529"/>
      <c r="H46" s="529"/>
      <c r="I46" s="529"/>
      <c r="J46" s="529"/>
      <c r="K46" s="529"/>
      <c r="L46" s="729"/>
      <c r="M46" s="529"/>
      <c r="N46" s="529"/>
      <c r="O46" s="729"/>
      <c r="P46" s="529"/>
      <c r="Q46" s="751"/>
      <c r="R46" s="531"/>
    </row>
  </sheetData>
  <sortState ref="A38:X44">
    <sortCondition descending="1" ref="R38:R44"/>
  </sortState>
  <mergeCells count="1">
    <mergeCell ref="A1:R1"/>
  </mergeCells>
  <phoneticPr fontId="17" type="noConversion"/>
  <pageMargins left="0.64" right="0.4" top="0.54" bottom="0.48" header="0.5" footer="0.26"/>
  <pageSetup scale="75" orientation="landscape" r:id="rId1"/>
  <headerFooter alignWithMargins="0">
    <oddHeader>&amp;R&amp;G</oddHeader>
    <oddFooter>&amp;C&amp;11PAGE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Losses new current</vt:lpstr>
      <vt:lpstr>Losses new</vt:lpstr>
      <vt:lpstr>Losses orginal</vt:lpstr>
      <vt:lpstr>Balance Sheets</vt:lpstr>
      <vt:lpstr>Investmts</vt:lpstr>
      <vt:lpstr>Losses old</vt:lpstr>
      <vt:lpstr>Losses</vt:lpstr>
      <vt:lpstr>Losses (cont.)</vt:lpstr>
      <vt:lpstr>Peak exposure</vt:lpstr>
      <vt:lpstr>EPS</vt:lpstr>
      <vt:lpstr>FCBVPS</vt:lpstr>
      <vt:lpstr>FCBVPS (Tan)</vt:lpstr>
      <vt:lpstr>FDBVPS (Tan)</vt:lpstr>
      <vt:lpstr>Cathedral IS</vt:lpstr>
      <vt:lpstr>Cathedral UW results</vt:lpstr>
      <vt:lpstr>Aviation!Print_Area</vt:lpstr>
      <vt:lpstr>'Balance Sheets'!Print_Area</vt:lpstr>
      <vt:lpstr>'Basis of presentation'!Print_Area</vt:lpstr>
      <vt:lpstr>'Cathedral IS'!Print_Area</vt:lpstr>
      <vt:lpstr>'Cathedral UW results'!Print_Area</vt:lpstr>
      <vt:lpstr>'Compound growth graph '!Print_Area</vt:lpstr>
      <vt:lpstr>'Cont third party'!Print_Area</vt:lpstr>
      <vt:lpstr>Contents!Print_Area</vt:lpstr>
      <vt:lpstr>Energy!Print_Area</vt:lpstr>
      <vt:lpstr>EPS!Print_Area</vt:lpstr>
      <vt:lpstr>FCBVPS!Print_Area</vt:lpstr>
      <vt:lpstr>'FCBVPS (Tan)'!Print_Area</vt:lpstr>
      <vt:lpstr>'FDBVPS (Tan)'!Print_Area</vt:lpstr>
      <vt:lpstr>'Fin. Hlights'!Print_Area</vt:lpstr>
      <vt:lpstr>'Forward looking statements'!Print_Area</vt:lpstr>
      <vt:lpstr>'Front page'!Print_Area</vt:lpstr>
      <vt:lpstr>'Front page '!Print_Area</vt:lpstr>
      <vt:lpstr>'Income statements'!Print_Area</vt:lpstr>
      <vt:lpstr>Investmts!Print_Area</vt:lpstr>
      <vt:lpstr>Lloyds!Print_Area</vt:lpstr>
      <vt:lpstr>Losses!Print_Area</vt:lpstr>
      <vt:lpstr>'Losses (cont.)'!Print_Area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Otto Hayes</cp:lastModifiedBy>
  <cp:lastPrinted>2018-04-26T14:05:39Z</cp:lastPrinted>
  <dcterms:created xsi:type="dcterms:W3CDTF">2004-04-09T00:30:22Z</dcterms:created>
  <dcterms:modified xsi:type="dcterms:W3CDTF">2018-04-27T16:42:44Z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